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VS01\182531$\SynchFolder\Desktop\ICI 2022\"/>
    </mc:Choice>
  </mc:AlternateContent>
  <bookViews>
    <workbookView xWindow="0" yWindow="0" windowWidth="20480" windowHeight="10510"/>
  </bookViews>
  <sheets>
    <sheet name="Average Peak Demand" sheetId="2" r:id="rId1"/>
    <sheet name="PDF Calculation" sheetId="3" r:id="rId2"/>
    <sheet name="Eligibility" sheetId="5" r:id="rId3"/>
    <sheet name="Class A vs Class B" sheetId="1" r:id="rId4"/>
    <sheet name="ICI Timeline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s="1"/>
  <c r="I17" i="1"/>
  <c r="I16" i="1" l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J9" i="1" s="1"/>
  <c r="I8" i="1"/>
  <c r="F8" i="1"/>
  <c r="I7" i="1"/>
  <c r="F7" i="1"/>
  <c r="I6" i="1"/>
  <c r="F6" i="1"/>
  <c r="I5" i="1"/>
  <c r="F5" i="1"/>
  <c r="F17" i="1" s="1"/>
  <c r="F18" i="1" s="1"/>
  <c r="F19" i="1" s="1"/>
  <c r="G11" i="3"/>
  <c r="J12" i="1" l="1"/>
  <c r="J14" i="1"/>
  <c r="J15" i="1"/>
  <c r="J17" i="1"/>
  <c r="J13" i="1"/>
  <c r="J6" i="1"/>
  <c r="J10" i="1"/>
  <c r="J7" i="1"/>
  <c r="J11" i="1"/>
  <c r="J8" i="1"/>
  <c r="J5" i="1"/>
</calcChain>
</file>

<file path=xl/sharedStrings.xml><?xml version="1.0" encoding="utf-8"?>
<sst xmlns="http://schemas.openxmlformats.org/spreadsheetml/2006/main" count="110" uniqueCount="83">
  <si>
    <t>Class B - Global Adjustment</t>
  </si>
  <si>
    <t>Class A - Global Adjustment</t>
  </si>
  <si>
    <t>Comparison</t>
  </si>
  <si>
    <t>MWh</t>
  </si>
  <si>
    <t>Global Adjustment Bill</t>
  </si>
  <si>
    <t>Peak Demand Factor</t>
  </si>
  <si>
    <t>Global Adjustment $/Month</t>
  </si>
  <si>
    <t>Savings on Class A</t>
  </si>
  <si>
    <t>Savings Including HST</t>
  </si>
  <si>
    <r>
      <t> </t>
    </r>
    <r>
      <rPr>
        <b/>
        <sz val="11"/>
        <color rgb="FF000000"/>
        <rFont val="FuturaBook"/>
      </rPr>
      <t>% Change</t>
    </r>
  </si>
  <si>
    <t>Month</t>
  </si>
  <si>
    <t>Peak Demand kW</t>
  </si>
  <si>
    <t>Average Demand</t>
  </si>
  <si>
    <t>Date</t>
  </si>
  <si>
    <t>Hour (EST)</t>
  </si>
  <si>
    <t>Coincident Peak (kW)</t>
  </si>
  <si>
    <t>Coincident Peak</t>
  </si>
  <si>
    <t>(MW)</t>
  </si>
  <si>
    <t>TOTALS</t>
  </si>
  <si>
    <t>divided by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</si>
  <si>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</si>
  <si>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</si>
  <si>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</si>
  <si>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</si>
  <si>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</si>
  <si>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</si>
  <si>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</si>
  <si>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</si>
  <si>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</si>
  <si>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</si>
  <si>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</si>
  <si>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</si>
  <si>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Previous Year</t>
  </si>
  <si>
    <t xml:space="preserve">                    BASE PERIOD          -------------------------------------------------------&gt;</t>
  </si>
  <si>
    <t>Current Year</t>
  </si>
  <si>
    <t>BASE PERIOD CONTINUED   -----------&gt;</t>
  </si>
  <si>
    <t xml:space="preserve">    ADJUSTMENT PERIOD   -----------------------------------------&gt;</t>
  </si>
  <si>
    <t>Next Year</t>
  </si>
  <si>
    <t xml:space="preserve"> ADJUSTMENT PERIOD CONTINUED   ---------------------------&gt;</t>
  </si>
  <si>
    <t>2 Years from Now</t>
  </si>
  <si>
    <r>
      <t>OPT IN / OUT 
(</t>
    </r>
    <r>
      <rPr>
        <sz val="11"/>
        <color theme="1"/>
        <rFont val="Calibri"/>
        <family val="2"/>
        <scheme val="minor"/>
      </rPr>
      <t>By June 15)</t>
    </r>
  </si>
  <si>
    <t>Ontario System Peaks (MW)</t>
  </si>
  <si>
    <t>Customer's Coincident Use</t>
  </si>
  <si>
    <t>Highest Peaks for Ontario from May to April</t>
  </si>
  <si>
    <t>Hour Ending for the Highest Peak</t>
  </si>
  <si>
    <t>Date 1</t>
  </si>
  <si>
    <t>Hour</t>
  </si>
  <si>
    <t>Customer Coincident Peak 1</t>
  </si>
  <si>
    <t>Customer Coincident Peak 1 (in MW)</t>
  </si>
  <si>
    <t>Ontario System Peak 1</t>
  </si>
  <si>
    <t>Date 2</t>
  </si>
  <si>
    <t>Customer Coincident Peak 2</t>
  </si>
  <si>
    <t>Customer Coincident Peak 2 (in MW)</t>
  </si>
  <si>
    <t>Ontario System Peak 2</t>
  </si>
  <si>
    <t>Date 3</t>
  </si>
  <si>
    <t>Customer Coincident Peak 3</t>
  </si>
  <si>
    <t>Customer Coincident Peak 3 (in MW)</t>
  </si>
  <si>
    <t>Ontario System Peak 3</t>
  </si>
  <si>
    <t>Date 4</t>
  </si>
  <si>
    <t xml:space="preserve">Hour </t>
  </si>
  <si>
    <t>Customer Coincident Peak 4</t>
  </si>
  <si>
    <t>Customer Coincident Peak 4 (in MW)</t>
  </si>
  <si>
    <t>Ontario System Peak 4</t>
  </si>
  <si>
    <t>Date 5</t>
  </si>
  <si>
    <t>Customer Coincident Peak 5</t>
  </si>
  <si>
    <t>Customer Coincident Peak 5 (in MW)</t>
  </si>
  <si>
    <t>Ontario System Peak 5</t>
  </si>
  <si>
    <t>Sum of Coincident Peaks (in kW)</t>
  </si>
  <si>
    <t>Sum of Coincident Peaks (in MW)</t>
  </si>
  <si>
    <t>Sum of Ontario System Peaks (in MW)</t>
  </si>
  <si>
    <t>JULY to JUNE (Adjustment Period)</t>
  </si>
  <si>
    <t>Customer Peak Demand Factor</t>
  </si>
  <si>
    <t>Assessed Facility Size</t>
  </si>
  <si>
    <t>Industry Classifcation Restrictions</t>
  </si>
  <si>
    <t>Response Required</t>
  </si>
  <si>
    <t>&gt;500 kW &lt;1000 kW</t>
  </si>
  <si>
    <t>Service must be classified under NAICS code commencing with: 
“31”, “32”, “33” - manufacturing
“1114” - greenhouse, nursery, floriculture production</t>
  </si>
  <si>
    <t>Opt-In</t>
  </si>
  <si>
    <t>&gt;1000 kW</t>
  </si>
  <si>
    <t>N/A</t>
  </si>
  <si>
    <t>&gt;5000 kW</t>
  </si>
  <si>
    <t>Opt-Out</t>
  </si>
  <si>
    <t>1st Estimate Global Adjustment Rate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</si>
</sst>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00"/>
    <numFmt numFmtId="165" formatCode="#,##0.000"/>
    <numFmt numFmtId="166" formatCode="0.000"/>
    <numFmt numFmtId="167" formatCode="[$-409]mmmm\-yy;@"/>
    <numFmt numFmtId="168" formatCode="[$-409]mmmm\ d\,\ yyyy;@"/>
    <numFmt numFmtId="169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FuturaBook"/>
    </font>
    <font>
      <sz val="11"/>
      <color rgb="FF000000"/>
      <name val="Times New Roman"/>
      <family val="1"/>
    </font>
    <font>
      <b/>
      <sz val="11"/>
      <color rgb="FF000000"/>
      <name val="FuturaBook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FuturaBook"/>
    </font>
    <font>
      <sz val="11"/>
      <color rgb="FF110000"/>
      <name val="FuturaBook"/>
    </font>
    <font>
      <b/>
      <sz val="11"/>
      <color rgb="FF110000"/>
      <name val="FuturaBook"/>
    </font>
    <font>
      <b/>
      <sz val="11"/>
      <color theme="1"/>
      <name val="FuturaBook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333333"/>
      <name val="FuturaBook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0" xfId="0" applyFont="1" applyFill="1"/>
    <xf numFmtId="0" fontId="10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6" fontId="6" fillId="7" borderId="3" xfId="0" applyNumberFormat="1" applyFont="1" applyFill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 wrapText="1"/>
    </xf>
    <xf numFmtId="8" fontId="7" fillId="0" borderId="8" xfId="0" applyNumberFormat="1" applyFont="1" applyBorder="1" applyAlignment="1">
      <alignment horizontal="center" vertical="center" wrapText="1"/>
    </xf>
    <xf numFmtId="17" fontId="6" fillId="2" borderId="33" xfId="0" applyNumberFormat="1" applyFont="1" applyFill="1" applyBorder="1" applyAlignment="1">
      <alignment horizontal="center" vertical="center"/>
    </xf>
    <xf numFmtId="17" fontId="6" fillId="2" borderId="34" xfId="0" applyNumberFormat="1" applyFont="1" applyFill="1" applyBorder="1" applyAlignment="1">
      <alignment horizontal="center" vertical="center"/>
    </xf>
    <xf numFmtId="166" fontId="6" fillId="2" borderId="10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7" fontId="6" fillId="7" borderId="4" xfId="0" applyNumberFormat="1" applyFont="1" applyFill="1" applyBorder="1" applyAlignment="1">
      <alignment horizontal="center" vertical="center"/>
    </xf>
    <xf numFmtId="167" fontId="6" fillId="7" borderId="4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17" fontId="6" fillId="2" borderId="3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4" fontId="10" fillId="0" borderId="0" xfId="2" applyFont="1" applyFill="1" applyBorder="1"/>
    <xf numFmtId="8" fontId="8" fillId="0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168" fontId="13" fillId="2" borderId="12" xfId="0" applyNumberFormat="1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/>
    </xf>
    <xf numFmtId="8" fontId="8" fillId="2" borderId="8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 wrapText="1"/>
    </xf>
    <xf numFmtId="10" fontId="9" fillId="2" borderId="9" xfId="0" applyNumberFormat="1" applyFont="1" applyFill="1" applyBorder="1" applyAlignment="1">
      <alignment horizontal="center" vertical="center"/>
    </xf>
    <xf numFmtId="8" fontId="8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0" fontId="9" fillId="2" borderId="11" xfId="0" applyNumberFormat="1" applyFont="1" applyFill="1" applyBorder="1" applyAlignment="1">
      <alignment horizontal="center" vertical="center"/>
    </xf>
    <xf numFmtId="166" fontId="6" fillId="2" borderId="31" xfId="0" applyNumberFormat="1" applyFont="1" applyFill="1" applyBorder="1" applyAlignment="1">
      <alignment horizontal="center" vertical="center"/>
    </xf>
    <xf numFmtId="8" fontId="7" fillId="7" borderId="30" xfId="0" applyNumberFormat="1" applyFont="1" applyFill="1" applyBorder="1" applyAlignment="1">
      <alignment horizontal="center" vertical="center"/>
    </xf>
    <xf numFmtId="8" fontId="8" fillId="2" borderId="30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 wrapText="1"/>
    </xf>
    <xf numFmtId="10" fontId="9" fillId="2" borderId="32" xfId="0" applyNumberFormat="1" applyFont="1" applyFill="1" applyBorder="1" applyAlignment="1">
      <alignment horizontal="center" vertical="center"/>
    </xf>
    <xf numFmtId="166" fontId="6" fillId="2" borderId="37" xfId="0" applyNumberFormat="1" applyFont="1" applyFill="1" applyBorder="1" applyAlignment="1">
      <alignment horizontal="center" vertical="center"/>
    </xf>
    <xf numFmtId="8" fontId="7" fillId="7" borderId="38" xfId="0" applyNumberFormat="1" applyFont="1" applyFill="1" applyBorder="1" applyAlignment="1">
      <alignment horizontal="center" vertical="center"/>
    </xf>
    <xf numFmtId="8" fontId="8" fillId="2" borderId="38" xfId="0" applyNumberFormat="1" applyFont="1" applyFill="1" applyBorder="1" applyAlignment="1">
      <alignment horizontal="center" vertical="center"/>
    </xf>
    <xf numFmtId="164" fontId="3" fillId="2" borderId="38" xfId="0" applyNumberFormat="1" applyFont="1" applyFill="1" applyBorder="1" applyAlignment="1">
      <alignment horizontal="center" vertical="center" wrapText="1"/>
    </xf>
    <xf numFmtId="8" fontId="7" fillId="0" borderId="38" xfId="0" applyNumberFormat="1" applyFont="1" applyBorder="1" applyAlignment="1">
      <alignment horizontal="center" vertical="center" wrapText="1"/>
    </xf>
    <xf numFmtId="10" fontId="9" fillId="2" borderId="39" xfId="0" applyNumberFormat="1" applyFont="1" applyFill="1" applyBorder="1" applyAlignment="1">
      <alignment horizontal="center" vertical="center"/>
    </xf>
    <xf numFmtId="169" fontId="6" fillId="2" borderId="7" xfId="0" applyNumberFormat="1" applyFont="1" applyFill="1" applyBorder="1" applyAlignment="1">
      <alignment horizontal="center" vertical="center"/>
    </xf>
    <xf numFmtId="169" fontId="6" fillId="2" borderId="10" xfId="0" applyNumberFormat="1" applyFont="1" applyFill="1" applyBorder="1" applyAlignment="1">
      <alignment horizontal="center" vertical="center"/>
    </xf>
    <xf numFmtId="169" fontId="6" fillId="2" borderId="3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4" borderId="18" xfId="0" quotePrefix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10" fillId="4" borderId="18" xfId="0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2"/>
  <sheetViews>
    <sheetView tabSelected="1" workbookViewId="0"/>
  </sheetViews>
  <sheetFormatPr defaultColWidth="9.1796875" defaultRowHeight="14.5" x14ac:dyDescent="0.35"/>
  <cols>
    <col min="1" max="2" width="9.1796875" style="1"/>
    <col min="3" max="3" width="19.54296875" style="1" bestFit="1" customWidth="1"/>
    <col min="4" max="4" width="20.36328125" style="1" bestFit="1" customWidth="1"/>
    <col min="5" max="16384" width="9.1796875" style="1"/>
  </cols>
  <sheetData>
    <row r="1" spans="3:5" x14ac:dyDescent="0.35">
      <c r="C1" s="2"/>
      <c r="D1" s="2"/>
      <c r="E1" s="2"/>
    </row>
    <row r="2" spans="3:5" ht="15" thickBot="1" x14ac:dyDescent="0.4">
      <c r="C2" s="2"/>
      <c r="D2" s="2"/>
      <c r="E2" s="2"/>
    </row>
    <row r="3" spans="3:5" ht="17" thickBot="1" x14ac:dyDescent="0.4">
      <c r="C3" s="19" t="s">
        <v>10</v>
      </c>
      <c r="D3" s="20" t="s">
        <v>11</v>
      </c>
      <c r="E3" s="2"/>
    </row>
    <row r="4" spans="3:5" ht="16" thickBot="1" x14ac:dyDescent="0.4">
      <c r="C4" s="36">
        <v>44317</v>
      </c>
      <c r="D4" s="23">
        <v>586.50099999999998</v>
      </c>
      <c r="E4" s="2"/>
    </row>
    <row r="5" spans="3:5" ht="16" thickBot="1" x14ac:dyDescent="0.4">
      <c r="C5" s="35">
        <v>44348</v>
      </c>
      <c r="D5" s="23">
        <v>582.74199999999996</v>
      </c>
      <c r="E5" s="2"/>
    </row>
    <row r="6" spans="3:5" ht="15.5" customHeight="1" thickBot="1" x14ac:dyDescent="0.4">
      <c r="C6" s="35">
        <v>44378</v>
      </c>
      <c r="D6" s="25">
        <v>597.30999999999995</v>
      </c>
      <c r="E6" s="2"/>
    </row>
    <row r="7" spans="3:5" ht="16" thickBot="1" x14ac:dyDescent="0.4">
      <c r="C7" s="35">
        <v>44409</v>
      </c>
      <c r="D7" s="23">
        <v>589.97900000000004</v>
      </c>
      <c r="E7" s="2"/>
    </row>
    <row r="8" spans="3:5" ht="16" thickBot="1" x14ac:dyDescent="0.4">
      <c r="C8" s="35">
        <v>44440</v>
      </c>
      <c r="D8" s="25">
        <v>575.88</v>
      </c>
      <c r="E8" s="2"/>
    </row>
    <row r="9" spans="3:5" ht="16" thickBot="1" x14ac:dyDescent="0.4">
      <c r="C9" s="35">
        <v>44470</v>
      </c>
      <c r="D9" s="23">
        <v>580.39200000000005</v>
      </c>
      <c r="E9" s="2"/>
    </row>
    <row r="10" spans="3:5" ht="16" thickBot="1" x14ac:dyDescent="0.4">
      <c r="C10" s="35">
        <v>44501</v>
      </c>
      <c r="D10" s="23">
        <v>564.88400000000001</v>
      </c>
      <c r="E10" s="2"/>
    </row>
    <row r="11" spans="3:5" ht="16" thickBot="1" x14ac:dyDescent="0.4">
      <c r="C11" s="35">
        <v>44531</v>
      </c>
      <c r="D11" s="23">
        <v>735.38300000000004</v>
      </c>
      <c r="E11" s="2"/>
    </row>
    <row r="12" spans="3:5" ht="16" thickBot="1" x14ac:dyDescent="0.4">
      <c r="C12" s="35">
        <v>44562</v>
      </c>
      <c r="D12" s="23">
        <v>739.61199999999997</v>
      </c>
      <c r="E12" s="2"/>
    </row>
    <row r="13" spans="3:5" ht="16" thickBot="1" x14ac:dyDescent="0.4">
      <c r="C13" s="35">
        <v>44593</v>
      </c>
      <c r="D13" s="23">
        <v>750.60900000000004</v>
      </c>
      <c r="E13" s="2"/>
    </row>
    <row r="14" spans="3:5" ht="16" thickBot="1" x14ac:dyDescent="0.4">
      <c r="C14" s="35">
        <v>44621</v>
      </c>
      <c r="D14" s="23">
        <v>763.86199999999997</v>
      </c>
      <c r="E14" s="2"/>
    </row>
    <row r="15" spans="3:5" ht="16" thickBot="1" x14ac:dyDescent="0.4">
      <c r="C15" s="35">
        <v>44652</v>
      </c>
      <c r="D15" s="23">
        <v>747.22500000000002</v>
      </c>
      <c r="E15" s="2"/>
    </row>
    <row r="16" spans="3:5" ht="17" thickBot="1" x14ac:dyDescent="0.4">
      <c r="C16" s="4" t="s">
        <v>12</v>
      </c>
      <c r="D16" s="24">
        <v>651.19799999999998</v>
      </c>
      <c r="E16" s="2"/>
    </row>
    <row r="17" spans="3:5" x14ac:dyDescent="0.35">
      <c r="C17" s="2"/>
      <c r="D17" s="2"/>
      <c r="E17" s="2"/>
    </row>
    <row r="18" spans="3:5" x14ac:dyDescent="0.35">
      <c r="C18" s="2"/>
      <c r="D18" s="2"/>
      <c r="E18" s="2"/>
    </row>
    <row r="19" spans="3:5" x14ac:dyDescent="0.35">
      <c r="C19" s="2"/>
      <c r="D19" s="2"/>
      <c r="E19" s="2"/>
    </row>
    <row r="20" spans="3:5" x14ac:dyDescent="0.35">
      <c r="C20" s="2"/>
      <c r="D20" s="2"/>
      <c r="E20" s="2"/>
    </row>
    <row r="21" spans="3:5" x14ac:dyDescent="0.35">
      <c r="C21" s="2"/>
      <c r="D21" s="2"/>
      <c r="E21" s="2"/>
    </row>
    <row r="22" spans="3:5" x14ac:dyDescent="0.35">
      <c r="C22" s="2"/>
      <c r="D22" s="2"/>
      <c r="E22" s="2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2"/>
  <sheetViews>
    <sheetView zoomScale="85" zoomScaleNormal="85" workbookViewId="0"/>
  </sheetViews>
  <sheetFormatPr defaultColWidth="18.1796875" defaultRowHeight="14.5" x14ac:dyDescent="0.35"/>
  <cols>
    <col min="1" max="2" width="12.08984375" style="2" customWidth="1"/>
    <col min="3" max="3" width="19.54296875" style="2" bestFit="1" customWidth="1"/>
    <col min="4" max="4" width="18.6328125" style="2" bestFit="1" customWidth="1"/>
    <col min="5" max="6" width="37.90625" style="2" bestFit="1" customWidth="1"/>
    <col min="7" max="7" width="43.6328125" style="2" bestFit="1" customWidth="1"/>
    <col min="8" max="16384" width="18.1796875" style="2"/>
  </cols>
  <sheetData>
    <row r="1" spans="3:7" ht="15" thickBot="1" x14ac:dyDescent="0.4"/>
    <row r="2" spans="3:7" ht="16.5" x14ac:dyDescent="0.35">
      <c r="C2" s="44" t="s">
        <v>13</v>
      </c>
      <c r="D2" s="22" t="s">
        <v>14</v>
      </c>
      <c r="E2" s="22" t="s">
        <v>15</v>
      </c>
      <c r="F2" s="22" t="s">
        <v>16</v>
      </c>
      <c r="G2" s="82" t="s">
        <v>41</v>
      </c>
    </row>
    <row r="3" spans="3:7" x14ac:dyDescent="0.35">
      <c r="C3" s="85" t="s">
        <v>43</v>
      </c>
      <c r="D3" s="85" t="s">
        <v>44</v>
      </c>
      <c r="E3" s="85" t="s">
        <v>42</v>
      </c>
      <c r="F3" s="83" t="s">
        <v>17</v>
      </c>
      <c r="G3" s="83"/>
    </row>
    <row r="4" spans="3:7" ht="15" thickBot="1" x14ac:dyDescent="0.4">
      <c r="C4" s="86"/>
      <c r="D4" s="86"/>
      <c r="E4" s="86"/>
      <c r="F4" s="84"/>
      <c r="G4" s="84"/>
    </row>
    <row r="5" spans="3:7" ht="16" thickBot="1" x14ac:dyDescent="0.4">
      <c r="C5" s="46" t="s">
        <v>45</v>
      </c>
      <c r="D5" s="37" t="s">
        <v>46</v>
      </c>
      <c r="E5" s="47" t="s">
        <v>47</v>
      </c>
      <c r="F5" s="47" t="s">
        <v>48</v>
      </c>
      <c r="G5" s="48" t="s">
        <v>49</v>
      </c>
    </row>
    <row r="6" spans="3:7" ht="16" thickBot="1" x14ac:dyDescent="0.4">
      <c r="C6" s="46" t="s">
        <v>50</v>
      </c>
      <c r="D6" s="37" t="s">
        <v>46</v>
      </c>
      <c r="E6" s="47" t="s">
        <v>51</v>
      </c>
      <c r="F6" s="47" t="s">
        <v>52</v>
      </c>
      <c r="G6" s="48" t="s">
        <v>53</v>
      </c>
    </row>
    <row r="7" spans="3:7" ht="16" thickBot="1" x14ac:dyDescent="0.4">
      <c r="C7" s="46" t="s">
        <v>54</v>
      </c>
      <c r="D7" s="37" t="s">
        <v>46</v>
      </c>
      <c r="E7" s="47" t="s">
        <v>55</v>
      </c>
      <c r="F7" s="47" t="s">
        <v>56</v>
      </c>
      <c r="G7" s="48" t="s">
        <v>57</v>
      </c>
    </row>
    <row r="8" spans="3:7" ht="16" thickBot="1" x14ac:dyDescent="0.4">
      <c r="C8" s="46" t="s">
        <v>58</v>
      </c>
      <c r="D8" s="37" t="s">
        <v>59</v>
      </c>
      <c r="E8" s="47" t="s">
        <v>60</v>
      </c>
      <c r="F8" s="47" t="s">
        <v>61</v>
      </c>
      <c r="G8" s="48" t="s">
        <v>62</v>
      </c>
    </row>
    <row r="9" spans="3:7" ht="16" thickBot="1" x14ac:dyDescent="0.4">
      <c r="C9" s="46" t="s">
        <v>63</v>
      </c>
      <c r="D9" s="37" t="s">
        <v>46</v>
      </c>
      <c r="E9" s="47" t="s">
        <v>64</v>
      </c>
      <c r="F9" s="47" t="s">
        <v>65</v>
      </c>
      <c r="G9" s="48" t="s">
        <v>66</v>
      </c>
    </row>
    <row r="10" spans="3:7" ht="17" thickBot="1" x14ac:dyDescent="0.4">
      <c r="C10" s="33"/>
      <c r="D10" s="5" t="s">
        <v>18</v>
      </c>
      <c r="E10" s="31" t="s">
        <v>67</v>
      </c>
      <c r="F10" s="31" t="s">
        <v>68</v>
      </c>
      <c r="G10" s="49" t="s">
        <v>69</v>
      </c>
    </row>
    <row r="11" spans="3:7" ht="17" thickBot="1" x14ac:dyDescent="0.4">
      <c r="C11" s="78" t="s">
        <v>5</v>
      </c>
      <c r="D11" s="79"/>
      <c r="E11" s="31" t="s">
        <v>68</v>
      </c>
      <c r="F11" s="5" t="s">
        <v>19</v>
      </c>
      <c r="G11" s="49" t="str">
        <f>G10</f>
        <v>Sum of Ontario System Peaks (in MW)</v>
      </c>
    </row>
    <row r="12" spans="3:7" ht="17" thickBot="1" x14ac:dyDescent="0.4">
      <c r="C12" s="80" t="s">
        <v>70</v>
      </c>
      <c r="D12" s="81"/>
      <c r="E12" s="32" t="s">
        <v>71</v>
      </c>
      <c r="F12" s="34"/>
      <c r="G12" s="34"/>
    </row>
  </sheetData>
  <mergeCells count="7">
    <mergeCell ref="C11:D11"/>
    <mergeCell ref="C12:D12"/>
    <mergeCell ref="G2:G4"/>
    <mergeCell ref="C3:C4"/>
    <mergeCell ref="D3:D4"/>
    <mergeCell ref="E3:E4"/>
    <mergeCell ref="F3:F4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7"/>
  <sheetViews>
    <sheetView workbookViewId="0"/>
  </sheetViews>
  <sheetFormatPr defaultColWidth="8.6328125" defaultRowHeight="14.5" x14ac:dyDescent="0.35"/>
  <cols>
    <col min="1" max="2" width="8.6328125" style="1"/>
    <col min="3" max="3" width="23.54296875" style="50" bestFit="1" customWidth="1"/>
    <col min="4" max="4" width="48.1796875" style="50" bestFit="1" customWidth="1"/>
    <col min="5" max="5" width="21" style="50" bestFit="1" customWidth="1"/>
    <col min="6" max="16384" width="8.6328125" style="1"/>
  </cols>
  <sheetData>
    <row r="2" spans="3:5" ht="15" thickBot="1" x14ac:dyDescent="0.4"/>
    <row r="3" spans="3:5" ht="17" thickBot="1" x14ac:dyDescent="0.4">
      <c r="C3" s="51" t="s">
        <v>72</v>
      </c>
      <c r="D3" s="51" t="s">
        <v>73</v>
      </c>
      <c r="E3" s="51" t="s">
        <v>74</v>
      </c>
    </row>
    <row r="4" spans="3:5" ht="62.5" thickBot="1" x14ac:dyDescent="0.4">
      <c r="C4" s="52" t="s">
        <v>75</v>
      </c>
      <c r="D4" s="53" t="s">
        <v>76</v>
      </c>
      <c r="E4" s="52" t="s">
        <v>77</v>
      </c>
    </row>
    <row r="5" spans="3:5" ht="16" thickBot="1" x14ac:dyDescent="0.4">
      <c r="C5" s="52" t="s">
        <v>78</v>
      </c>
      <c r="D5" s="52" t="s">
        <v>79</v>
      </c>
      <c r="E5" s="52" t="s">
        <v>77</v>
      </c>
    </row>
    <row r="6" spans="3:5" ht="16" thickBot="1" x14ac:dyDescent="0.4">
      <c r="C6" s="52" t="s">
        <v>80</v>
      </c>
      <c r="D6" s="52" t="s">
        <v>79</v>
      </c>
      <c r="E6" s="52" t="s">
        <v>81</v>
      </c>
    </row>
    <row r="7" spans="3:5" ht="15.5" x14ac:dyDescent="0.4">
      <c r="C7" s="54"/>
      <c r="D7" s="54"/>
      <c r="E7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/>
  </sheetViews>
  <sheetFormatPr defaultColWidth="9.1796875" defaultRowHeight="14.5" x14ac:dyDescent="0.35"/>
  <cols>
    <col min="1" max="1" width="9.1796875" style="1"/>
    <col min="2" max="2" width="9.1796875" style="1" customWidth="1"/>
    <col min="3" max="3" width="14.26953125" style="1" bestFit="1" customWidth="1"/>
    <col min="4" max="4" width="9.90625" style="1" bestFit="1" customWidth="1"/>
    <col min="5" max="5" width="19.26953125" style="1" bestFit="1" customWidth="1"/>
    <col min="6" max="6" width="17.6328125" style="1" bestFit="1" customWidth="1"/>
    <col min="7" max="7" width="16.453125" style="1" bestFit="1" customWidth="1"/>
    <col min="8" max="8" width="21.54296875" style="1" bestFit="1" customWidth="1"/>
    <col min="9" max="9" width="17.6328125" style="1" bestFit="1" customWidth="1"/>
    <col min="10" max="10" width="10.26953125" style="1" bestFit="1" customWidth="1"/>
    <col min="11" max="16384" width="9.1796875" style="1"/>
  </cols>
  <sheetData>
    <row r="1" spans="1:12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7" thickBot="1" x14ac:dyDescent="0.4">
      <c r="A3" s="2"/>
      <c r="B3" s="2"/>
      <c r="C3" s="21"/>
      <c r="D3" s="87" t="s">
        <v>0</v>
      </c>
      <c r="E3" s="88"/>
      <c r="F3" s="89"/>
      <c r="G3" s="87" t="s">
        <v>1</v>
      </c>
      <c r="H3" s="88"/>
      <c r="I3" s="89"/>
      <c r="J3" s="40"/>
      <c r="K3" s="2"/>
      <c r="L3" s="2"/>
    </row>
    <row r="4" spans="1:12" ht="66.5" thickBot="1" x14ac:dyDescent="0.4">
      <c r="A4" s="2"/>
      <c r="B4" s="2"/>
      <c r="C4" s="45" t="s">
        <v>2</v>
      </c>
      <c r="D4" s="19" t="s">
        <v>3</v>
      </c>
      <c r="E4" s="55" t="s">
        <v>82</v>
      </c>
      <c r="F4" s="55" t="s">
        <v>4</v>
      </c>
      <c r="G4" s="55" t="s">
        <v>5</v>
      </c>
      <c r="H4" s="55" t="s">
        <v>6</v>
      </c>
      <c r="I4" s="55" t="s">
        <v>4</v>
      </c>
      <c r="J4" s="56" t="s">
        <v>9</v>
      </c>
      <c r="K4" s="2"/>
      <c r="L4" s="2"/>
    </row>
    <row r="5" spans="1:12" ht="16.5" x14ac:dyDescent="0.35">
      <c r="A5" s="2"/>
      <c r="B5" s="2"/>
      <c r="C5" s="28">
        <v>44317</v>
      </c>
      <c r="D5" s="57">
        <v>253.35</v>
      </c>
      <c r="E5" s="75">
        <v>105.31</v>
      </c>
      <c r="F5" s="58">
        <f t="shared" ref="F5:F15" si="0">D5*E5</f>
        <v>26680.288499999999</v>
      </c>
      <c r="G5" s="59">
        <v>1.9726088414377301E-5</v>
      </c>
      <c r="H5" s="27">
        <v>947837104.50999999</v>
      </c>
      <c r="I5" s="58">
        <f t="shared" ref="I5:I16" si="1">G5*H5</f>
        <v>18697.118525991638</v>
      </c>
      <c r="J5" s="60">
        <f t="shared" ref="J5:J15" si="2">(I5-F5)/F5</f>
        <v>-0.29921602886746751</v>
      </c>
      <c r="K5" s="2"/>
      <c r="L5" s="2"/>
    </row>
    <row r="6" spans="1:12" ht="16.5" x14ac:dyDescent="0.35">
      <c r="A6" s="2"/>
      <c r="B6" s="2"/>
      <c r="C6" s="29">
        <v>44348</v>
      </c>
      <c r="D6" s="30">
        <v>205.233</v>
      </c>
      <c r="E6" s="76">
        <v>113.52</v>
      </c>
      <c r="F6" s="61">
        <f t="shared" si="0"/>
        <v>23298.050159999999</v>
      </c>
      <c r="G6" s="62">
        <v>1.9726088414377301E-5</v>
      </c>
      <c r="H6" s="26">
        <v>946206119.66999996</v>
      </c>
      <c r="I6" s="61">
        <f t="shared" si="1"/>
        <v>18664.945574835288</v>
      </c>
      <c r="J6" s="63">
        <f t="shared" si="2"/>
        <v>-0.19886233196970293</v>
      </c>
      <c r="K6" s="2"/>
      <c r="L6" s="2"/>
    </row>
    <row r="7" spans="1:12" ht="16.5" x14ac:dyDescent="0.35">
      <c r="A7" s="2"/>
      <c r="B7" s="2"/>
      <c r="C7" s="29">
        <v>44378</v>
      </c>
      <c r="D7" s="30">
        <v>211.68700000000001</v>
      </c>
      <c r="E7" s="76">
        <v>76.12</v>
      </c>
      <c r="F7" s="61">
        <f t="shared" si="0"/>
        <v>16113.614440000001</v>
      </c>
      <c r="G7" s="62">
        <v>1.9726088414377301E-5</v>
      </c>
      <c r="H7" s="26">
        <v>845156295.94000006</v>
      </c>
      <c r="I7" s="61">
        <f t="shared" si="1"/>
        <v>16671.62781768007</v>
      </c>
      <c r="J7" s="63">
        <f t="shared" si="2"/>
        <v>3.4629932331933622E-2</v>
      </c>
      <c r="K7" s="2"/>
      <c r="L7" s="2"/>
    </row>
    <row r="8" spans="1:12" ht="16.5" x14ac:dyDescent="0.35">
      <c r="A8" s="2"/>
      <c r="B8" s="2"/>
      <c r="C8" s="29">
        <v>44409</v>
      </c>
      <c r="D8" s="30">
        <v>218.35</v>
      </c>
      <c r="E8" s="76">
        <v>87.34</v>
      </c>
      <c r="F8" s="61">
        <f t="shared" si="0"/>
        <v>19070.688999999998</v>
      </c>
      <c r="G8" s="62">
        <v>1.9726088414377301E-5</v>
      </c>
      <c r="H8" s="26">
        <v>604920202.77999997</v>
      </c>
      <c r="I8" s="61">
        <f t="shared" si="1"/>
        <v>11932.709403681325</v>
      </c>
      <c r="J8" s="63">
        <f t="shared" si="2"/>
        <v>-0.37429059832702816</v>
      </c>
      <c r="K8" s="2"/>
      <c r="L8" s="2"/>
    </row>
    <row r="9" spans="1:12" ht="16.5" x14ac:dyDescent="0.35">
      <c r="A9" s="2"/>
      <c r="B9" s="2"/>
      <c r="C9" s="29">
        <v>44440</v>
      </c>
      <c r="D9" s="30">
        <v>235.56</v>
      </c>
      <c r="E9" s="76">
        <v>55.19</v>
      </c>
      <c r="F9" s="61">
        <f t="shared" si="0"/>
        <v>13000.556399999999</v>
      </c>
      <c r="G9" s="62">
        <v>1.9726088414377301E-5</v>
      </c>
      <c r="H9" s="26">
        <v>727235657.38999999</v>
      </c>
      <c r="I9" s="61">
        <f t="shared" si="1"/>
        <v>14345.514875762939</v>
      </c>
      <c r="J9" s="63">
        <f t="shared" si="2"/>
        <v>0.10345391646183236</v>
      </c>
      <c r="K9" s="2"/>
      <c r="L9" s="2"/>
    </row>
    <row r="10" spans="1:12" ht="16.5" x14ac:dyDescent="0.35">
      <c r="A10" s="2"/>
      <c r="B10" s="2"/>
      <c r="C10" s="29">
        <v>44470</v>
      </c>
      <c r="D10" s="30">
        <v>222.35</v>
      </c>
      <c r="E10" s="76">
        <v>74.02</v>
      </c>
      <c r="F10" s="61">
        <f t="shared" si="0"/>
        <v>16458.346999999998</v>
      </c>
      <c r="G10" s="62">
        <v>1.9726088414377301E-5</v>
      </c>
      <c r="H10" s="26">
        <v>524206287.19999999</v>
      </c>
      <c r="I10" s="61">
        <f t="shared" si="1"/>
        <v>10340.53956867966</v>
      </c>
      <c r="J10" s="63">
        <f t="shared" si="2"/>
        <v>-0.37171457323875468</v>
      </c>
      <c r="K10" s="2"/>
      <c r="L10" s="2"/>
    </row>
    <row r="11" spans="1:12" ht="16.5" x14ac:dyDescent="0.35">
      <c r="A11" s="2"/>
      <c r="B11" s="2"/>
      <c r="C11" s="29">
        <v>44501</v>
      </c>
      <c r="D11" s="30">
        <v>256.87</v>
      </c>
      <c r="E11" s="76">
        <v>63.42</v>
      </c>
      <c r="F11" s="61">
        <f t="shared" si="0"/>
        <v>16290.695400000001</v>
      </c>
      <c r="G11" s="62">
        <v>1.9726088414377301E-5</v>
      </c>
      <c r="H11" s="26">
        <v>576615781.27999997</v>
      </c>
      <c r="I11" s="61">
        <f t="shared" si="1"/>
        <v>11374.373882654523</v>
      </c>
      <c r="J11" s="63">
        <f t="shared" si="2"/>
        <v>-0.30178708745272331</v>
      </c>
      <c r="K11" s="2"/>
      <c r="L11" s="2"/>
    </row>
    <row r="12" spans="1:12" ht="16.5" x14ac:dyDescent="0.35">
      <c r="A12" s="2"/>
      <c r="B12" s="2"/>
      <c r="C12" s="29">
        <v>44531</v>
      </c>
      <c r="D12" s="30">
        <v>277.15800000000002</v>
      </c>
      <c r="E12" s="76">
        <v>54.43</v>
      </c>
      <c r="F12" s="61">
        <f t="shared" si="0"/>
        <v>15085.709940000001</v>
      </c>
      <c r="G12" s="62">
        <v>1.9726088414377301E-5</v>
      </c>
      <c r="H12" s="26">
        <v>679387573.69000006</v>
      </c>
      <c r="I12" s="61">
        <f t="shared" si="1"/>
        <v>13401.659346238215</v>
      </c>
      <c r="J12" s="63">
        <f t="shared" si="2"/>
        <v>-0.11163217378961386</v>
      </c>
      <c r="K12" s="2"/>
      <c r="L12" s="2"/>
    </row>
    <row r="13" spans="1:12" ht="16.5" x14ac:dyDescent="0.35">
      <c r="A13" s="2"/>
      <c r="B13" s="2"/>
      <c r="C13" s="29">
        <v>44562</v>
      </c>
      <c r="D13" s="30">
        <v>279.59699999999998</v>
      </c>
      <c r="E13" s="76">
        <v>48.29</v>
      </c>
      <c r="F13" s="61">
        <f t="shared" si="0"/>
        <v>13501.739129999998</v>
      </c>
      <c r="G13" s="62">
        <v>1.9726088414377301E-5</v>
      </c>
      <c r="H13" s="26">
        <v>501480088.92000002</v>
      </c>
      <c r="I13" s="61">
        <f t="shared" si="1"/>
        <v>9892.2405720857114</v>
      </c>
      <c r="J13" s="63">
        <f t="shared" si="2"/>
        <v>-0.26733582416017893</v>
      </c>
      <c r="K13" s="2"/>
      <c r="L13" s="2"/>
    </row>
    <row r="14" spans="1:12" ht="16.5" x14ac:dyDescent="0.35">
      <c r="A14" s="2"/>
      <c r="B14" s="2"/>
      <c r="C14" s="29">
        <v>44593</v>
      </c>
      <c r="D14" s="30">
        <v>229.852</v>
      </c>
      <c r="E14" s="76">
        <v>50.19</v>
      </c>
      <c r="F14" s="61">
        <f t="shared" si="0"/>
        <v>11536.27188</v>
      </c>
      <c r="G14" s="62">
        <v>1.9726088414377301E-5</v>
      </c>
      <c r="H14" s="26">
        <v>528169880.23000002</v>
      </c>
      <c r="I14" s="61">
        <f t="shared" si="1"/>
        <v>10418.72575522805</v>
      </c>
      <c r="J14" s="63">
        <f t="shared" si="2"/>
        <v>-9.687238099072526E-2</v>
      </c>
      <c r="K14" s="2"/>
      <c r="L14" s="2"/>
    </row>
    <row r="15" spans="1:12" ht="16.5" x14ac:dyDescent="0.35">
      <c r="A15" s="2"/>
      <c r="B15" s="2"/>
      <c r="C15" s="29">
        <v>44621</v>
      </c>
      <c r="D15" s="30">
        <v>240.899</v>
      </c>
      <c r="E15" s="76">
        <v>55</v>
      </c>
      <c r="F15" s="61">
        <f t="shared" si="0"/>
        <v>13249.445</v>
      </c>
      <c r="G15" s="62">
        <v>1.9726088414377301E-5</v>
      </c>
      <c r="H15" s="26">
        <v>616335956.25</v>
      </c>
      <c r="I15" s="61">
        <f t="shared" si="1"/>
        <v>12157.89756594728</v>
      </c>
      <c r="J15" s="63">
        <f t="shared" si="2"/>
        <v>-8.2384389236886513E-2</v>
      </c>
      <c r="K15" s="2"/>
      <c r="L15" s="2"/>
    </row>
    <row r="16" spans="1:12" ht="17" thickBot="1" x14ac:dyDescent="0.4">
      <c r="A16" s="2"/>
      <c r="B16" s="2"/>
      <c r="C16" s="39">
        <v>44652</v>
      </c>
      <c r="D16" s="64">
        <v>248.62100000000001</v>
      </c>
      <c r="E16" s="77">
        <v>59.15</v>
      </c>
      <c r="F16" s="66">
        <f>D16*E16</f>
        <v>14705.932150000001</v>
      </c>
      <c r="G16" s="67">
        <v>1.9726088414377301E-5</v>
      </c>
      <c r="H16" s="65">
        <v>728308863.54999995</v>
      </c>
      <c r="I16" s="66">
        <f t="shared" si="1"/>
        <v>14366.685035361952</v>
      </c>
      <c r="J16" s="68">
        <f>(I16-F16)/F16</f>
        <v>-2.3068725680068399E-2</v>
      </c>
      <c r="K16" s="2"/>
      <c r="L16" s="2"/>
    </row>
    <row r="17" spans="1:12" ht="17.5" thickTop="1" thickBot="1" x14ac:dyDescent="0.4">
      <c r="A17" s="2"/>
      <c r="B17" s="2"/>
      <c r="C17" s="41"/>
      <c r="D17" s="69"/>
      <c r="E17" s="70"/>
      <c r="F17" s="71">
        <f>SUM(F5:F16)</f>
        <v>198991.33900000004</v>
      </c>
      <c r="G17" s="72"/>
      <c r="H17" s="73"/>
      <c r="I17" s="71">
        <f>SUM(I5:I16)</f>
        <v>162264.03792414663</v>
      </c>
      <c r="J17" s="74">
        <f>(I17-F17)/F17</f>
        <v>-0.18456733474140499</v>
      </c>
      <c r="K17" s="2"/>
      <c r="L17" s="2"/>
    </row>
    <row r="18" spans="1:12" ht="17" thickBot="1" x14ac:dyDescent="0.4">
      <c r="A18" s="2"/>
      <c r="B18" s="2"/>
      <c r="C18" s="38"/>
      <c r="D18" s="90" t="s">
        <v>7</v>
      </c>
      <c r="E18" s="91"/>
      <c r="F18" s="43">
        <f>F17-I17</f>
        <v>36727.301075853407</v>
      </c>
      <c r="G18" s="38"/>
      <c r="H18" s="38"/>
      <c r="I18" s="38"/>
      <c r="J18" s="38"/>
      <c r="K18" s="2"/>
      <c r="L18" s="2"/>
    </row>
    <row r="19" spans="1:12" ht="17" thickBot="1" x14ac:dyDescent="0.4">
      <c r="A19" s="2"/>
      <c r="B19" s="2"/>
      <c r="C19" s="38"/>
      <c r="D19" s="92" t="s">
        <v>8</v>
      </c>
      <c r="E19" s="93"/>
      <c r="F19" s="43">
        <f>F18*1.13</f>
        <v>41501.850215714345</v>
      </c>
      <c r="G19" s="38"/>
      <c r="H19" s="38"/>
      <c r="I19" s="38"/>
      <c r="J19" s="38"/>
      <c r="K19" s="2"/>
      <c r="L19" s="2"/>
    </row>
    <row r="20" spans="1:12" ht="15.5" x14ac:dyDescent="0.35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5">
      <c r="H21" s="42"/>
    </row>
  </sheetData>
  <mergeCells count="4">
    <mergeCell ref="D3:F3"/>
    <mergeCell ref="G3:I3"/>
    <mergeCell ref="D18:E18"/>
    <mergeCell ref="D19:E19"/>
  </mergeCell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14"/>
  <sheetViews>
    <sheetView workbookViewId="0"/>
  </sheetViews>
  <sheetFormatPr defaultColWidth="9.1796875" defaultRowHeight="14.5" x14ac:dyDescent="0.35"/>
  <cols>
    <col min="1" max="2" width="9.1796875" style="1"/>
    <col min="3" max="3" width="2.7265625" style="1" customWidth="1"/>
    <col min="4" max="4" width="9.81640625" style="1" customWidth="1"/>
    <col min="5" max="16384" width="9.1796875" style="1"/>
  </cols>
  <sheetData>
    <row r="3" spans="4:17" ht="15" thickBot="1" x14ac:dyDescent="0.4"/>
    <row r="4" spans="4:17" ht="15" thickBot="1" x14ac:dyDescent="0.4">
      <c r="D4" s="6"/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7" t="s">
        <v>30</v>
      </c>
      <c r="P4" s="8" t="s">
        <v>31</v>
      </c>
      <c r="Q4" s="9"/>
    </row>
    <row r="5" spans="4:17" ht="29.5" thickBot="1" x14ac:dyDescent="0.4">
      <c r="D5" s="10" t="s">
        <v>32</v>
      </c>
      <c r="E5" s="11"/>
      <c r="F5" s="12"/>
      <c r="G5" s="12"/>
      <c r="H5" s="13"/>
      <c r="I5" s="102" t="s">
        <v>33</v>
      </c>
      <c r="J5" s="95"/>
      <c r="K5" s="95"/>
      <c r="L5" s="95"/>
      <c r="M5" s="95"/>
      <c r="N5" s="95"/>
      <c r="O5" s="95"/>
      <c r="P5" s="96"/>
    </row>
    <row r="6" spans="4:17" ht="29.5" thickBot="1" x14ac:dyDescent="0.4">
      <c r="D6" s="14" t="s">
        <v>34</v>
      </c>
      <c r="E6" s="94" t="s">
        <v>35</v>
      </c>
      <c r="F6" s="95"/>
      <c r="G6" s="95"/>
      <c r="H6" s="96"/>
      <c r="I6" s="97" t="s">
        <v>40</v>
      </c>
      <c r="J6" s="98"/>
      <c r="K6" s="99" t="s">
        <v>36</v>
      </c>
      <c r="L6" s="100"/>
      <c r="M6" s="100"/>
      <c r="N6" s="100"/>
      <c r="O6" s="100"/>
      <c r="P6" s="101"/>
    </row>
    <row r="7" spans="4:17" ht="15" thickBot="1" x14ac:dyDescent="0.4">
      <c r="D7" s="15" t="s">
        <v>37</v>
      </c>
      <c r="E7" s="99" t="s">
        <v>38</v>
      </c>
      <c r="F7" s="100"/>
      <c r="G7" s="100"/>
      <c r="H7" s="100"/>
      <c r="I7" s="100"/>
      <c r="J7" s="101"/>
      <c r="K7" s="16"/>
      <c r="L7" s="17"/>
      <c r="M7" s="17"/>
      <c r="N7" s="17"/>
      <c r="O7" s="17"/>
      <c r="P7" s="18"/>
    </row>
    <row r="8" spans="4:17" ht="15" thickBot="1" x14ac:dyDescent="0.4"/>
    <row r="9" spans="4:17" ht="15" thickBot="1" x14ac:dyDescent="0.4">
      <c r="D9" s="6"/>
      <c r="E9" s="7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  <c r="M9" s="7" t="s">
        <v>28</v>
      </c>
      <c r="N9" s="7" t="s">
        <v>29</v>
      </c>
      <c r="O9" s="7" t="s">
        <v>30</v>
      </c>
      <c r="P9" s="8" t="s">
        <v>31</v>
      </c>
      <c r="Q9" s="9"/>
    </row>
    <row r="10" spans="4:17" ht="29.5" thickBot="1" x14ac:dyDescent="0.4">
      <c r="D10" s="14" t="s">
        <v>34</v>
      </c>
      <c r="E10" s="11"/>
      <c r="F10" s="12"/>
      <c r="G10" s="12"/>
      <c r="H10" s="13"/>
      <c r="I10" s="102" t="s">
        <v>33</v>
      </c>
      <c r="J10" s="95"/>
      <c r="K10" s="95"/>
      <c r="L10" s="95"/>
      <c r="M10" s="95"/>
      <c r="N10" s="95"/>
      <c r="O10" s="95"/>
      <c r="P10" s="96"/>
    </row>
    <row r="11" spans="4:17" ht="30.75" customHeight="1" thickBot="1" x14ac:dyDescent="0.4">
      <c r="D11" s="15" t="s">
        <v>37</v>
      </c>
      <c r="E11" s="94" t="s">
        <v>35</v>
      </c>
      <c r="F11" s="95"/>
      <c r="G11" s="95"/>
      <c r="H11" s="96"/>
      <c r="I11" s="97" t="s">
        <v>40</v>
      </c>
      <c r="J11" s="98"/>
      <c r="K11" s="99" t="s">
        <v>36</v>
      </c>
      <c r="L11" s="100"/>
      <c r="M11" s="100"/>
      <c r="N11" s="100"/>
      <c r="O11" s="100"/>
      <c r="P11" s="101"/>
    </row>
    <row r="12" spans="4:17" ht="29.5" thickBot="1" x14ac:dyDescent="0.4">
      <c r="D12" s="15" t="s">
        <v>39</v>
      </c>
      <c r="E12" s="99" t="s">
        <v>38</v>
      </c>
      <c r="F12" s="100"/>
      <c r="G12" s="100"/>
      <c r="H12" s="100"/>
      <c r="I12" s="100"/>
      <c r="J12" s="101"/>
      <c r="K12" s="16"/>
      <c r="L12" s="17"/>
      <c r="M12" s="17"/>
      <c r="N12" s="17"/>
      <c r="O12" s="17"/>
      <c r="P12" s="18"/>
    </row>
    <row r="14" spans="4:17" ht="16.5" customHeight="1" x14ac:dyDescent="0.35"/>
  </sheetData>
  <mergeCells count="10">
    <mergeCell ref="E11:H11"/>
    <mergeCell ref="I11:J11"/>
    <mergeCell ref="K11:P11"/>
    <mergeCell ref="E12:J12"/>
    <mergeCell ref="I5:P5"/>
    <mergeCell ref="E6:H6"/>
    <mergeCell ref="I6:J6"/>
    <mergeCell ref="K6:P6"/>
    <mergeCell ref="E7:J7"/>
    <mergeCell ref="I10:P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44F062B6C26499D9F4C32F363F662" ma:contentTypeVersion="1" ma:contentTypeDescription="Create a new document." ma:contentTypeScope="" ma:versionID="1c0af99202ab122d756f5312026d74e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46020C-5DF4-4A05-BB1C-5950F058D887}"/>
</file>

<file path=customXml/itemProps2.xml><?xml version="1.0" encoding="utf-8"?>
<ds:datastoreItem xmlns:ds="http://schemas.openxmlformats.org/officeDocument/2006/customXml" ds:itemID="{316855EB-A8A5-49F6-84A9-77428509268A}"/>
</file>

<file path=customXml/itemProps3.xml><?xml version="1.0" encoding="utf-8"?>
<ds:datastoreItem xmlns:ds="http://schemas.openxmlformats.org/officeDocument/2006/customXml" ds:itemID="{A439757A-18B6-4EB4-A746-AE76F879D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Peak Demand</vt:lpstr>
      <vt:lpstr>PDF Calculation</vt:lpstr>
      <vt:lpstr>Eligibility</vt:lpstr>
      <vt:lpstr>Class A vs Class B</vt:lpstr>
      <vt:lpstr>ICI Timeline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GOW Stephanie</dc:creator>
  <cp:lastModifiedBy>GOW Stephanie</cp:lastModifiedBy>
  <dcterms:created xsi:type="dcterms:W3CDTF">2020-02-07T14:15:14Z</dcterms:created>
  <dcterms:modified xsi:type="dcterms:W3CDTF">2022-05-25T16:26:11Z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0x0101000D644F062B6C26499D9F4C32F363F662</vt:lpwstr>
  </property>
</Properties>
</file>