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ate1904="1" defaultThemeVersion="124226"/>
  <workbookProtection workbookPassword="B761" lockStructure="1"/>
  <bookViews>
    <workbookView xWindow="27270" yWindow="-345" windowWidth="16485" windowHeight="11760" tabRatio="500"/>
  </bookViews>
  <sheets>
    <sheet name="VFD Eligible Measures List" sheetId="2" r:id="rId1"/>
    <sheet name="Version Control" sheetId="3" state="hidden" r:id="rId2"/>
    <sheet name="Revision History" sheetId="4" state="hidden" r:id="rId3"/>
  </sheets>
  <definedNames>
    <definedName name="_xlnm.Print_Area" localSheetId="0">'VFD Eligible Measures List'!$A$1:$T$31</definedName>
  </definedNames>
  <calcPr calcId="145621" concurrentCalc="0"/>
</workbook>
</file>

<file path=xl/calcChain.xml><?xml version="1.0" encoding="utf-8"?>
<calcChain xmlns="http://schemas.openxmlformats.org/spreadsheetml/2006/main">
  <c r="A2" i="2" l="1"/>
  <c r="G22" i="2"/>
  <c r="G23" i="2"/>
  <c r="Q22" i="2"/>
  <c r="O22" i="2"/>
  <c r="M22" i="2"/>
  <c r="K22" i="2"/>
  <c r="I22" i="2"/>
  <c r="Q23" i="2"/>
  <c r="O23" i="2"/>
  <c r="M23" i="2"/>
  <c r="K23" i="2"/>
  <c r="I23" i="2"/>
  <c r="E23" i="2"/>
  <c r="Q26" i="2"/>
</calcChain>
</file>

<file path=xl/sharedStrings.xml><?xml version="1.0" encoding="utf-8"?>
<sst xmlns="http://schemas.openxmlformats.org/spreadsheetml/2006/main" count="56" uniqueCount="51">
  <si>
    <t>Building Address:</t>
  </si>
  <si>
    <t>Total Participant Incentive</t>
  </si>
  <si>
    <t>Participant Incentive ($/VFD)  (Table)</t>
  </si>
  <si>
    <t>Required Information</t>
  </si>
  <si>
    <t>Example</t>
  </si>
  <si>
    <t>#1</t>
  </si>
  <si>
    <t>#2</t>
  </si>
  <si>
    <t>#3</t>
  </si>
  <si>
    <t>#4</t>
  </si>
  <si>
    <t>#5</t>
  </si>
  <si>
    <t>N</t>
  </si>
  <si>
    <t>Location: Building and Room</t>
  </si>
  <si>
    <t>ABC</t>
  </si>
  <si>
    <t>GH553</t>
  </si>
  <si>
    <t>Annual Run Hours (actual)</t>
  </si>
  <si>
    <t>Quantity</t>
  </si>
  <si>
    <t>North Pump</t>
  </si>
  <si>
    <t>Name of Applicant:</t>
  </si>
  <si>
    <t>Company Name:</t>
  </si>
  <si>
    <t>Motor Size on which VFD is installed (HP)</t>
  </si>
  <si>
    <t>Motor Size in Horsepower</t>
  </si>
  <si>
    <t>Motor Speed in RPM</t>
  </si>
  <si>
    <t>Motor Efficiency</t>
  </si>
  <si>
    <t>VFD Manufacturer</t>
  </si>
  <si>
    <t>VFD Model Number</t>
  </si>
  <si>
    <t>#6</t>
  </si>
  <si>
    <t xml:space="preserve"> </t>
  </si>
  <si>
    <t>TOTAL PARTICIPANT INCENTIVE REQUESTED:</t>
  </si>
  <si>
    <t>Participant Incentive  ($/VFD)</t>
  </si>
  <si>
    <t>Variable Frequency Drive (VFD) Incentives</t>
  </si>
  <si>
    <r>
      <t>Note:</t>
    </r>
    <r>
      <rPr>
        <sz val="10"/>
        <rFont val="Arial"/>
        <family val="2"/>
      </rPr>
      <t xml:space="preserve"> The Eligible Measures Lists and Eligible Measures Worksheets are based on assumptions and are subject to change and the incentive amounts do not include HST or other applicable taxes.</t>
    </r>
  </si>
  <si>
    <t xml:space="preserve">Version Number </t>
  </si>
  <si>
    <t>Month</t>
  </si>
  <si>
    <t xml:space="preserve">Day </t>
  </si>
  <si>
    <t xml:space="preserve">Year </t>
  </si>
  <si>
    <r>
      <t>Make sure to update the version number on the</t>
    </r>
    <r>
      <rPr>
        <b/>
        <sz val="14"/>
        <color rgb="FFFF0000"/>
        <rFont val="Verdana"/>
        <family val="2"/>
      </rPr>
      <t xml:space="preserve"> footer</t>
    </r>
    <r>
      <rPr>
        <sz val="14"/>
        <color rgb="FFFF0000"/>
        <rFont val="Verdana"/>
        <family val="2"/>
      </rPr>
      <t xml:space="preserve"> as there is no Excel function that can currently do this automatically </t>
    </r>
  </si>
  <si>
    <t>Version Number</t>
  </si>
  <si>
    <t>Date</t>
  </si>
  <si>
    <t>Revision Type</t>
  </si>
  <si>
    <t>Tab</t>
  </si>
  <si>
    <t>Details</t>
  </si>
  <si>
    <t>Formatting</t>
  </si>
  <si>
    <t>Blank columns and rows (far right and bottom) were hidden</t>
  </si>
  <si>
    <t>Version Control</t>
  </si>
  <si>
    <t>Version control updated. Version: 5.0 Date: January 31, 2014</t>
  </si>
  <si>
    <t>VFD Eligible Measures List</t>
  </si>
  <si>
    <t>Revision No.</t>
  </si>
  <si>
    <t>Footer Revsion No. was changed from V4.0 to V5.0</t>
  </si>
  <si>
    <t>Reason: “N”=New</t>
  </si>
  <si>
    <t xml:space="preserve">System must operate a minimum of 2,000 hours per year to be eligible for Participant Incentives. Energy efficiency solutions, including those considered in this worksheet, can be complex. This worksheet does not endorse the design, engineering and installation completed for each particular component. Applicant's should consult with manufacturer of equipment, before modifying their system, to verify compatibility. Only new VFD installations where none previously existed are eligible. 
Note: New construction or major renovation projects which are eligible under the Save on Energy High Performance New Construction Program are not eligible under the Save on Energy RETROFIT Program.
INSTRUCTIONS:
In order to calculate the Participant Incentive amount, enter the number of variable frequency drives (VFD) to be installed in the 'Quantity' row.  Based on the size of the motor on which the variable frequency drives will be installed on, determine the Participant Incentive per variable frequency drive and enter this amount in the 
'Participant Incentive ($/VFD)' row.  The 'Total participant Incentive' row will automatically populate based on this information.  The 'Required Information' must also be completed for each unit. The sum of the 'Total Participant Incentive' amounts will be automatically populated in the 'TOTAL PARTICIPANT INCENTIVE REQUESTED' field at the bottom of the worksheet.   For more than six variable frequency drive sizes, please use an additional copy of this worksheet.
In order to receive your Participant Incentive payment, invoices showing proof of payment must be submitted to your LDC.  It is recommended that you provide 
manufacturer technical specification sheets demonstrating that the equipment meets the program requirements. You may be required to provide additional information in connection with your Project in order for your Application to be approved.  </t>
  </si>
  <si>
    <t>May</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</si>
</sst>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64" formatCode="&quot;$&quot;#,##0_);[Red]\(&quot;$&quot;#,##0\)"/>
    <numFmt numFmtId="165" formatCode="_(* #,##0.00_);_(* \(#,##0.00\);_(* &quot;-&quot;??_);_(@_)"/>
    <numFmt numFmtId="166" formatCode="&quot;$&quot;#,##0"/>
    <numFmt numFmtId="167" formatCode="&quot;$&quot;#,##0.00"/>
    <numFmt numFmtId="168" formatCode="0.0_);\(0.0\)"/>
    <numFmt numFmtId="169" formatCode="0.0"/>
    <numFmt numFmtId="170" formatCode="_(* #,##0.0_);_(* \(#,##0.0\);_(* &quot;-&quot;??_);_(@_)"/>
  </numFmts>
  <fonts count="13">
    <font>
      <sz val="10"/>
      <name val="Verdana"/>
    </font>
    <font>
      <sz val="8"/>
      <name val="Verdana"/>
      <family val="2"/>
    </font>
    <font>
      <b/>
      <sz val="9"/>
      <name val="Arial"/>
      <family val="2"/>
    </font>
    <font>
      <sz val="9"/>
      <name val="Arial"/>
      <family val="2"/>
    </font>
    <font>
      <b/>
      <sz val="10"/>
      <name val="Arial"/>
      <family val="2"/>
    </font>
    <font>
      <b/>
      <sz val="11"/>
      <name val="Arial"/>
      <family val="2"/>
    </font>
    <font>
      <sz val="10"/>
      <name val="Arial"/>
      <family val="2"/>
    </font>
    <font>
      <b/>
      <sz val="10"/>
      <color indexed="10"/>
      <name val="Arial"/>
      <family val="2"/>
    </font>
    <font>
      <sz val="10"/>
      <name val="Verdana"/>
      <family val="2"/>
    </font>
    <font>
      <sz val="14"/>
      <color rgb="FFFF0000"/>
      <name val="Verdana"/>
      <family val="2"/>
    </font>
    <font>
      <b/>
      <sz val="14"/>
      <color rgb="FFFF0000"/>
      <name val="Verdana"/>
      <family val="2"/>
    </font>
    <font>
      <sz val="15"/>
      <color theme="0" tint="-0.34998626667073579"/>
      <name val="Hervetica "/>
    </font>
    <font>
      <sz val="10"/>
      <name val="Verdana"/>
      <family val="2"/>
    </font>
  </fonts>
  <fills count="5">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rgb="FFFFFF00"/>
        <bgColor indexed="64"/>
      </patternFill>
    </fill>
  </fills>
  <borders count="8">
    <border>
      <left/>
      <right/>
      <top/>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s>
  <cellStyleXfs count="3">
    <xf numFmtId="0" fontId="0" fillId="0" borderId="0"/>
    <xf numFmtId="0" fontId="8" fillId="0" borderId="0"/>
    <xf numFmtId="165" fontId="12" fillId="0" borderId="0" applyFont="0" applyFill="0" applyBorder="0" applyAlignment="0" applyProtection="0"/>
  </cellStyleXfs>
  <cellXfs count="68">
    <xf numFmtId="0" fontId="0" fillId="0" borderId="0" xfId="0"/>
    <xf numFmtId="0" fontId="0" fillId="2" borderId="0" xfId="0" applyFill="1" applyProtection="1"/>
    <xf numFmtId="0" fontId="0" fillId="2" borderId="0" xfId="0" applyFill="1" applyAlignment="1" applyProtection="1">
      <alignment horizontal="center"/>
    </xf>
    <xf numFmtId="0" fontId="5" fillId="2" borderId="1" xfId="0" applyFont="1" applyFill="1" applyBorder="1" applyAlignment="1" applyProtection="1">
      <alignment horizontal="center" vertical="center"/>
    </xf>
    <xf numFmtId="0" fontId="3" fillId="2" borderId="2" xfId="0" applyFont="1" applyFill="1" applyBorder="1" applyAlignment="1" applyProtection="1">
      <alignment horizontal="center" vertical="center"/>
    </xf>
    <xf numFmtId="166" fontId="3" fillId="2" borderId="2" xfId="0" applyNumberFormat="1" applyFont="1" applyFill="1" applyBorder="1" applyAlignment="1" applyProtection="1">
      <alignment horizontal="center" vertical="center"/>
    </xf>
    <xf numFmtId="0" fontId="0" fillId="2" borderId="0" xfId="0" applyFill="1" applyAlignment="1" applyProtection="1">
      <alignment vertical="center"/>
    </xf>
    <xf numFmtId="0" fontId="6" fillId="2" borderId="0" xfId="0" applyFont="1" applyFill="1" applyBorder="1" applyAlignment="1" applyProtection="1">
      <alignment horizontal="left" vertical="center" wrapText="1"/>
    </xf>
    <xf numFmtId="0" fontId="6" fillId="2" borderId="4" xfId="0" applyFont="1" applyFill="1" applyBorder="1" applyAlignment="1" applyProtection="1">
      <alignment horizontal="left" vertical="center" wrapText="1"/>
    </xf>
    <xf numFmtId="166" fontId="4" fillId="2" borderId="4" xfId="0" applyNumberFormat="1" applyFont="1" applyFill="1" applyBorder="1" applyAlignment="1" applyProtection="1">
      <alignment horizontal="center" vertical="center"/>
    </xf>
    <xf numFmtId="0" fontId="0" fillId="2" borderId="0" xfId="0" applyFill="1" applyBorder="1" applyAlignment="1" applyProtection="1">
      <alignment vertical="center"/>
    </xf>
    <xf numFmtId="0" fontId="5" fillId="2" borderId="0" xfId="0" applyFont="1" applyFill="1" applyBorder="1" applyAlignment="1" applyProtection="1">
      <alignment vertical="center"/>
    </xf>
    <xf numFmtId="0" fontId="6" fillId="2" borderId="0" xfId="0" applyFont="1" applyFill="1" applyProtection="1"/>
    <xf numFmtId="0" fontId="4" fillId="2" borderId="0" xfId="0" applyFont="1" applyFill="1" applyAlignment="1" applyProtection="1">
      <alignment horizontal="right"/>
    </xf>
    <xf numFmtId="0" fontId="6" fillId="2" borderId="0" xfId="0" applyFont="1" applyFill="1" applyBorder="1" applyAlignment="1" applyProtection="1"/>
    <xf numFmtId="168" fontId="8" fillId="4" borderId="0" xfId="0" applyNumberFormat="1" applyFont="1" applyFill="1"/>
    <xf numFmtId="0" fontId="8" fillId="0" borderId="0" xfId="0" applyFont="1"/>
    <xf numFmtId="169" fontId="8" fillId="4" borderId="0" xfId="0" applyNumberFormat="1" applyFont="1" applyFill="1"/>
    <xf numFmtId="1" fontId="8" fillId="4" borderId="0" xfId="0" applyNumberFormat="1" applyFont="1" applyFill="1"/>
    <xf numFmtId="0" fontId="9" fillId="0" borderId="0" xfId="0" applyFont="1"/>
    <xf numFmtId="0" fontId="11" fillId="2" borderId="0" xfId="0" applyFont="1" applyFill="1" applyProtection="1"/>
    <xf numFmtId="0" fontId="8" fillId="4" borderId="0" xfId="1" applyFill="1"/>
    <xf numFmtId="0" fontId="8" fillId="0" borderId="0" xfId="1"/>
    <xf numFmtId="15" fontId="8" fillId="0" borderId="0" xfId="1" applyNumberFormat="1"/>
    <xf numFmtId="170" fontId="8" fillId="0" borderId="0" xfId="2" applyNumberFormat="1" applyFont="1"/>
    <xf numFmtId="0" fontId="5" fillId="2" borderId="3" xfId="0" applyFont="1" applyFill="1" applyBorder="1" applyAlignment="1" applyProtection="1">
      <alignment horizontal="center" vertical="center"/>
    </xf>
    <xf numFmtId="0" fontId="3" fillId="2" borderId="5" xfId="0" applyFont="1" applyFill="1" applyBorder="1" applyAlignment="1" applyProtection="1">
      <alignment horizontal="center" vertical="center"/>
      <protection locked="0"/>
    </xf>
    <xf numFmtId="0" fontId="3" fillId="2" borderId="6" xfId="0" applyFont="1" applyFill="1" applyBorder="1" applyAlignment="1" applyProtection="1">
      <alignment horizontal="center" vertical="center"/>
      <protection locked="0"/>
    </xf>
    <xf numFmtId="167" fontId="3" fillId="2" borderId="5" xfId="0" applyNumberFormat="1" applyFont="1" applyFill="1" applyBorder="1" applyAlignment="1" applyProtection="1">
      <alignment horizontal="center" vertical="center"/>
    </xf>
    <xf numFmtId="167" fontId="3" fillId="2" borderId="6" xfId="0" applyNumberFormat="1" applyFont="1" applyFill="1" applyBorder="1" applyAlignment="1" applyProtection="1">
      <alignment horizontal="center" vertical="center"/>
    </xf>
    <xf numFmtId="167" fontId="4" fillId="2" borderId="5" xfId="0" applyNumberFormat="1" applyFont="1" applyFill="1" applyBorder="1" applyAlignment="1" applyProtection="1">
      <alignment horizontal="center" vertical="center"/>
    </xf>
    <xf numFmtId="167" fontId="4" fillId="2" borderId="6" xfId="0" applyNumberFormat="1" applyFont="1" applyFill="1" applyBorder="1" applyAlignment="1" applyProtection="1">
      <alignment horizontal="center" vertical="center"/>
    </xf>
    <xf numFmtId="0" fontId="6" fillId="2" borderId="7" xfId="0" applyFont="1" applyFill="1" applyBorder="1" applyAlignment="1" applyProtection="1">
      <alignment horizontal="center"/>
      <protection locked="0"/>
    </xf>
    <xf numFmtId="167" fontId="4" fillId="2" borderId="2" xfId="0" applyNumberFormat="1" applyFont="1" applyFill="1" applyBorder="1" applyAlignment="1" applyProtection="1">
      <alignment horizontal="center" vertical="center"/>
    </xf>
    <xf numFmtId="0" fontId="4" fillId="2" borderId="5" xfId="0" applyFont="1" applyFill="1" applyBorder="1" applyAlignment="1" applyProtection="1">
      <alignment horizontal="center" vertical="center"/>
    </xf>
    <xf numFmtId="0" fontId="4" fillId="2" borderId="1" xfId="0" applyFont="1" applyFill="1" applyBorder="1" applyAlignment="1" applyProtection="1">
      <alignment horizontal="center" vertical="center"/>
    </xf>
    <xf numFmtId="0" fontId="4" fillId="2" borderId="6" xfId="0" applyFont="1" applyFill="1" applyBorder="1" applyAlignment="1" applyProtection="1">
      <alignment horizontal="center" vertical="center"/>
    </xf>
    <xf numFmtId="0" fontId="7" fillId="2" borderId="0" xfId="0" applyFont="1" applyFill="1" applyAlignment="1" applyProtection="1">
      <alignment horizontal="center" vertical="center"/>
      <protection locked="0"/>
    </xf>
    <xf numFmtId="0" fontId="6" fillId="2" borderId="0" xfId="0" applyFont="1" applyFill="1" applyAlignment="1" applyProtection="1">
      <alignment horizontal="center" vertical="center"/>
      <protection locked="0"/>
    </xf>
    <xf numFmtId="0" fontId="4" fillId="2" borderId="3" xfId="0" applyFont="1" applyFill="1" applyBorder="1" applyAlignment="1" applyProtection="1">
      <alignment horizontal="left" vertical="center" wrapText="1"/>
    </xf>
    <xf numFmtId="6" fontId="4" fillId="3" borderId="5" xfId="0" applyNumberFormat="1" applyFont="1" applyFill="1" applyBorder="1" applyAlignment="1" applyProtection="1">
      <alignment horizontal="center" vertical="center" wrapText="1"/>
    </xf>
    <xf numFmtId="6" fontId="4" fillId="3" borderId="6" xfId="0" applyNumberFormat="1" applyFont="1" applyFill="1" applyBorder="1" applyAlignment="1" applyProtection="1">
      <alignment horizontal="center" vertical="center" wrapText="1"/>
    </xf>
    <xf numFmtId="0" fontId="4" fillId="0" borderId="5" xfId="0" applyFont="1" applyBorder="1" applyAlignment="1" applyProtection="1">
      <alignment vertical="center" wrapText="1"/>
    </xf>
    <xf numFmtId="0" fontId="4" fillId="0" borderId="1" xfId="0" applyFont="1" applyBorder="1" applyAlignment="1" applyProtection="1">
      <alignment vertical="center" wrapText="1"/>
    </xf>
    <xf numFmtId="0" fontId="4" fillId="0" borderId="6" xfId="0" applyFont="1" applyBorder="1" applyAlignment="1" applyProtection="1">
      <alignment vertical="center" wrapText="1"/>
    </xf>
    <xf numFmtId="0" fontId="3" fillId="0" borderId="5" xfId="0" applyFont="1" applyBorder="1" applyAlignment="1" applyProtection="1">
      <alignment vertical="center" wrapText="1"/>
    </xf>
    <xf numFmtId="0" fontId="3" fillId="0" borderId="1" xfId="0" applyFont="1" applyBorder="1" applyAlignment="1" applyProtection="1">
      <alignment vertical="center" wrapText="1"/>
    </xf>
    <xf numFmtId="0" fontId="3" fillId="0" borderId="6" xfId="0" applyFont="1" applyBorder="1" applyAlignment="1" applyProtection="1">
      <alignment vertical="center" wrapText="1"/>
    </xf>
    <xf numFmtId="0" fontId="3" fillId="3" borderId="5" xfId="0" applyFont="1" applyFill="1" applyBorder="1" applyAlignment="1" applyProtection="1">
      <alignment horizontal="center" vertical="center" wrapText="1"/>
    </xf>
    <xf numFmtId="0" fontId="3" fillId="3" borderId="6" xfId="0" applyFont="1" applyFill="1" applyBorder="1" applyAlignment="1" applyProtection="1">
      <alignment horizontal="center" vertical="center" wrapText="1"/>
    </xf>
    <xf numFmtId="0" fontId="6" fillId="2" borderId="0" xfId="0" applyFont="1" applyFill="1" applyAlignment="1" applyProtection="1">
      <alignment horizontal="left" vertical="center" wrapText="1"/>
    </xf>
    <xf numFmtId="0" fontId="6" fillId="2" borderId="0" xfId="0" applyFont="1" applyFill="1" applyAlignment="1" applyProtection="1">
      <alignment horizontal="left" vertical="center"/>
    </xf>
    <xf numFmtId="0" fontId="5" fillId="3" borderId="5" xfId="0" applyFont="1" applyFill="1" applyBorder="1" applyAlignment="1" applyProtection="1">
      <alignment horizontal="center" vertical="center"/>
    </xf>
    <xf numFmtId="0" fontId="5" fillId="3" borderId="1" xfId="0" applyFont="1" applyFill="1" applyBorder="1" applyAlignment="1" applyProtection="1">
      <alignment horizontal="center" vertical="center"/>
    </xf>
    <xf numFmtId="0" fontId="5" fillId="3" borderId="6" xfId="0" applyFont="1" applyFill="1" applyBorder="1" applyAlignment="1" applyProtection="1">
      <alignment horizontal="center" vertical="center"/>
    </xf>
    <xf numFmtId="0" fontId="2" fillId="0" borderId="5" xfId="0" applyFont="1" applyBorder="1" applyAlignment="1" applyProtection="1">
      <alignment horizontal="center" vertical="center" wrapText="1"/>
    </xf>
    <xf numFmtId="0" fontId="2" fillId="0" borderId="1" xfId="0" applyFont="1" applyBorder="1" applyAlignment="1" applyProtection="1">
      <alignment horizontal="center" vertical="center" wrapText="1"/>
    </xf>
    <xf numFmtId="0" fontId="2" fillId="0" borderId="6" xfId="0" applyFont="1" applyBorder="1" applyAlignment="1" applyProtection="1">
      <alignment horizontal="center" vertical="center" wrapText="1"/>
    </xf>
    <xf numFmtId="0" fontId="2" fillId="2" borderId="5" xfId="0" applyFont="1" applyFill="1" applyBorder="1" applyAlignment="1" applyProtection="1">
      <alignment horizontal="center" vertical="center"/>
    </xf>
    <xf numFmtId="0" fontId="2" fillId="2" borderId="6" xfId="0" applyFont="1" applyFill="1" applyBorder="1" applyAlignment="1" applyProtection="1">
      <alignment horizontal="center" vertical="center"/>
    </xf>
    <xf numFmtId="0" fontId="3" fillId="2" borderId="2" xfId="0" applyFont="1" applyFill="1" applyBorder="1" applyAlignment="1" applyProtection="1">
      <alignment horizontal="center" vertical="center" wrapText="1"/>
    </xf>
    <xf numFmtId="0" fontId="2" fillId="3" borderId="5" xfId="0" applyFont="1" applyFill="1" applyBorder="1" applyAlignment="1" applyProtection="1">
      <alignment horizontal="center" vertical="center" wrapText="1"/>
    </xf>
    <xf numFmtId="0" fontId="2" fillId="3" borderId="6" xfId="0" applyFont="1" applyFill="1" applyBorder="1" applyAlignment="1" applyProtection="1">
      <alignment horizontal="center" vertical="center" wrapText="1"/>
    </xf>
    <xf numFmtId="0" fontId="2" fillId="2" borderId="3" xfId="0" applyFont="1" applyFill="1" applyBorder="1" applyAlignment="1" applyProtection="1">
      <alignment horizontal="center" vertical="center" wrapText="1"/>
    </xf>
    <xf numFmtId="164" fontId="3" fillId="3" borderId="5" xfId="0" applyNumberFormat="1" applyFont="1" applyFill="1" applyBorder="1" applyAlignment="1" applyProtection="1">
      <alignment horizontal="center" vertical="center" wrapText="1"/>
    </xf>
    <xf numFmtId="164" fontId="3" fillId="3" borderId="6" xfId="0" applyNumberFormat="1" applyFont="1" applyFill="1" applyBorder="1" applyAlignment="1" applyProtection="1">
      <alignment horizontal="center" vertical="center" wrapText="1"/>
    </xf>
    <xf numFmtId="10" fontId="3" fillId="3" borderId="5" xfId="0" applyNumberFormat="1" applyFont="1" applyFill="1" applyBorder="1" applyAlignment="1" applyProtection="1">
      <alignment horizontal="center" vertical="center" wrapText="1"/>
    </xf>
    <xf numFmtId="10" fontId="3" fillId="3" borderId="6" xfId="0" applyNumberFormat="1" applyFont="1" applyFill="1" applyBorder="1" applyAlignment="1" applyProtection="1">
      <alignment horizontal="center" vertical="center" wrapText="1"/>
    </xf>
  </cellXfs>
  <cellStyles count="3">
    <cellStyle name="Comma" xfId="2" builtinId="3"/>
    <cellStyle name="Normal" xfId="0" builtinId="0"/>
    <cellStyle name="Normal 2" xfId="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95250</xdr:colOff>
      <xdr:row>0</xdr:row>
      <xdr:rowOff>95250</xdr:rowOff>
    </xdr:from>
    <xdr:to>
      <xdr:col>1</xdr:col>
      <xdr:colOff>476399</xdr:colOff>
      <xdr:row>0</xdr:row>
      <xdr:rowOff>600146</xdr:rowOff>
    </xdr:to>
    <xdr:pic>
      <xdr:nvPicPr>
        <xdr:cNvPr id="4" name="Picture 3" descr="saveonenergy logo.png"/>
        <xdr:cNvPicPr>
          <a:picLocks noChangeAspect="1"/>
        </xdr:cNvPicPr>
      </xdr:nvPicPr>
      <xdr:blipFill>
        <a:blip xmlns:r="http://schemas.openxmlformats.org/officeDocument/2006/relationships" r:embed="rId1" cstate="print"/>
        <a:stretch>
          <a:fillRect/>
        </a:stretch>
      </xdr:blipFill>
      <xdr:spPr>
        <a:xfrm>
          <a:off x="95250" y="95250"/>
          <a:ext cx="1066949" cy="50489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tabSelected="1" zoomScaleNormal="100" workbookViewId="0">
      <selection activeCell="A4" sqref="A4:R4"/>
    </sheetView>
  </sheetViews>
  <sheetFormatPr defaultColWidth="0" defaultRowHeight="12.75" zeroHeight="1"/>
  <cols>
    <col min="1" max="2" width="9" style="1" customWidth="1"/>
    <col min="3" max="18" width="6.375" style="2" customWidth="1"/>
    <col min="19" max="19" width="3.625" style="1" customWidth="1"/>
    <col min="20" max="23" width="0" style="1" hidden="1" customWidth="1"/>
    <col min="24" max="16384" width="9" style="1" hidden="1"/>
  </cols>
  <sheetData>
    <row r="1" spans="1:18" ht="63" customHeight="1"/>
    <row r="2" spans="1:18" ht="24" customHeight="1">
      <c r="A2" s="20" t="str">
        <f>CONCATENATE("Version ",TEXT('Version Control'!B2,"0.0")," - Retrofit Program"," - Variable Frequency Drive Eligible Measures Worksheet - ",'Version Control'!B3," ",'Version Control'!B4, ", ", 'Version Control'!B5)</f>
        <v>Version 6.0 - Retrofit Program - Variable Frequency Drive Eligible Measures Worksheet - May 1, 2017</v>
      </c>
    </row>
    <row r="3" spans="1:18"/>
    <row r="4" spans="1:18" ht="249.75" customHeight="1">
      <c r="A4" s="50" t="s">
        <v>49</v>
      </c>
      <c r="B4" s="51"/>
      <c r="C4" s="51"/>
      <c r="D4" s="51"/>
      <c r="E4" s="51"/>
      <c r="F4" s="51"/>
      <c r="G4" s="51"/>
      <c r="H4" s="51"/>
      <c r="I4" s="51"/>
      <c r="J4" s="51"/>
      <c r="K4" s="51"/>
      <c r="L4" s="51"/>
      <c r="M4" s="51"/>
      <c r="N4" s="51"/>
      <c r="O4" s="51"/>
      <c r="P4" s="51"/>
      <c r="Q4" s="51"/>
      <c r="R4" s="51"/>
    </row>
    <row r="5" spans="1:18" ht="13.5" thickBot="1"/>
    <row r="6" spans="1:18" ht="26.25" customHeight="1" thickBot="1">
      <c r="A6" s="52" t="s">
        <v>29</v>
      </c>
      <c r="B6" s="53"/>
      <c r="C6" s="53"/>
      <c r="D6" s="53"/>
      <c r="E6" s="53"/>
      <c r="F6" s="53"/>
      <c r="G6" s="53"/>
      <c r="H6" s="53"/>
      <c r="I6" s="53"/>
      <c r="J6" s="53"/>
      <c r="K6" s="53"/>
      <c r="L6" s="53"/>
      <c r="M6" s="53"/>
      <c r="N6" s="53"/>
      <c r="O6" s="53"/>
      <c r="P6" s="53"/>
      <c r="Q6" s="53"/>
      <c r="R6" s="54"/>
    </row>
    <row r="7" spans="1:18" ht="15" customHeight="1" thickBot="1">
      <c r="A7" s="3"/>
      <c r="B7" s="3"/>
      <c r="C7" s="3"/>
      <c r="D7" s="3"/>
      <c r="E7" s="3"/>
      <c r="F7" s="3"/>
      <c r="G7" s="3"/>
      <c r="H7" s="3"/>
      <c r="I7" s="3"/>
      <c r="J7" s="3"/>
      <c r="K7" s="3"/>
      <c r="L7" s="3"/>
      <c r="M7" s="3"/>
      <c r="N7" s="3"/>
      <c r="O7" s="3"/>
      <c r="P7" s="25"/>
      <c r="Q7" s="25"/>
      <c r="R7" s="25"/>
    </row>
    <row r="8" spans="1:18" ht="31.5" customHeight="1" thickBot="1">
      <c r="A8" s="60" t="s">
        <v>19</v>
      </c>
      <c r="B8" s="60"/>
      <c r="C8" s="4">
        <v>1</v>
      </c>
      <c r="D8" s="4">
        <v>1.5</v>
      </c>
      <c r="E8" s="4">
        <v>2</v>
      </c>
      <c r="F8" s="4">
        <v>3</v>
      </c>
      <c r="G8" s="4">
        <v>5</v>
      </c>
      <c r="H8" s="4">
        <v>7.5</v>
      </c>
      <c r="I8" s="4">
        <v>10</v>
      </c>
      <c r="J8" s="4">
        <v>15</v>
      </c>
      <c r="K8" s="4">
        <v>20</v>
      </c>
      <c r="L8" s="4">
        <v>25</v>
      </c>
      <c r="M8" s="4">
        <v>30</v>
      </c>
      <c r="N8" s="4">
        <v>40</v>
      </c>
      <c r="O8" s="4">
        <v>50</v>
      </c>
      <c r="P8" s="4">
        <v>60</v>
      </c>
      <c r="Q8" s="4">
        <v>75</v>
      </c>
      <c r="R8" s="4">
        <v>100</v>
      </c>
    </row>
    <row r="9" spans="1:18" ht="28.5" customHeight="1" thickBot="1">
      <c r="A9" s="60" t="s">
        <v>28</v>
      </c>
      <c r="B9" s="60"/>
      <c r="C9" s="5">
        <v>50</v>
      </c>
      <c r="D9" s="5">
        <v>80</v>
      </c>
      <c r="E9" s="5">
        <v>105</v>
      </c>
      <c r="F9" s="5">
        <v>160</v>
      </c>
      <c r="G9" s="5">
        <v>265</v>
      </c>
      <c r="H9" s="5">
        <v>400</v>
      </c>
      <c r="I9" s="5">
        <v>535</v>
      </c>
      <c r="J9" s="5">
        <v>805</v>
      </c>
      <c r="K9" s="5">
        <v>1070</v>
      </c>
      <c r="L9" s="5">
        <v>1340</v>
      </c>
      <c r="M9" s="5">
        <v>1610</v>
      </c>
      <c r="N9" s="5">
        <v>2145</v>
      </c>
      <c r="O9" s="5">
        <v>2565</v>
      </c>
      <c r="P9" s="5">
        <v>3220</v>
      </c>
      <c r="Q9" s="5">
        <v>3980</v>
      </c>
      <c r="R9" s="5">
        <v>4835</v>
      </c>
    </row>
    <row r="10" spans="1:18">
      <c r="A10" s="63"/>
      <c r="B10" s="63"/>
    </row>
    <row r="11" spans="1:18" ht="13.5" thickBot="1"/>
    <row r="12" spans="1:18" s="6" customFormat="1" ht="23.25" customHeight="1" thickBot="1">
      <c r="A12" s="55" t="s">
        <v>3</v>
      </c>
      <c r="B12" s="56"/>
      <c r="C12" s="56"/>
      <c r="D12" s="57"/>
      <c r="E12" s="61" t="s">
        <v>4</v>
      </c>
      <c r="F12" s="62"/>
      <c r="G12" s="58" t="s">
        <v>5</v>
      </c>
      <c r="H12" s="59"/>
      <c r="I12" s="58" t="s">
        <v>6</v>
      </c>
      <c r="J12" s="59"/>
      <c r="K12" s="58" t="s">
        <v>7</v>
      </c>
      <c r="L12" s="59"/>
      <c r="M12" s="58" t="s">
        <v>8</v>
      </c>
      <c r="N12" s="59"/>
      <c r="O12" s="58" t="s">
        <v>9</v>
      </c>
      <c r="P12" s="59"/>
      <c r="Q12" s="58" t="s">
        <v>25</v>
      </c>
      <c r="R12" s="59"/>
    </row>
    <row r="13" spans="1:18" s="6" customFormat="1" ht="17.100000000000001" customHeight="1" thickBot="1">
      <c r="A13" s="45" t="s">
        <v>48</v>
      </c>
      <c r="B13" s="46"/>
      <c r="C13" s="46"/>
      <c r="D13" s="47"/>
      <c r="E13" s="48" t="s">
        <v>10</v>
      </c>
      <c r="F13" s="49"/>
      <c r="G13" s="26"/>
      <c r="H13" s="27"/>
      <c r="I13" s="26"/>
      <c r="J13" s="27"/>
      <c r="K13" s="26"/>
      <c r="L13" s="27"/>
      <c r="M13" s="26"/>
      <c r="N13" s="27"/>
      <c r="O13" s="26"/>
      <c r="P13" s="27"/>
      <c r="Q13" s="26"/>
      <c r="R13" s="27"/>
    </row>
    <row r="14" spans="1:18" s="6" customFormat="1" ht="17.100000000000001" customHeight="1" thickBot="1">
      <c r="A14" s="45" t="s">
        <v>11</v>
      </c>
      <c r="B14" s="46"/>
      <c r="C14" s="46"/>
      <c r="D14" s="47"/>
      <c r="E14" s="48" t="s">
        <v>16</v>
      </c>
      <c r="F14" s="49"/>
      <c r="G14" s="26"/>
      <c r="H14" s="27"/>
      <c r="I14" s="26"/>
      <c r="J14" s="27"/>
      <c r="K14" s="26"/>
      <c r="L14" s="27"/>
      <c r="M14" s="26"/>
      <c r="N14" s="27"/>
      <c r="O14" s="26"/>
      <c r="P14" s="27"/>
      <c r="Q14" s="26"/>
      <c r="R14" s="27"/>
    </row>
    <row r="15" spans="1:18" s="6" customFormat="1" ht="17.100000000000001" customHeight="1" thickBot="1">
      <c r="A15" s="45" t="s">
        <v>23</v>
      </c>
      <c r="B15" s="46"/>
      <c r="C15" s="46"/>
      <c r="D15" s="47"/>
      <c r="E15" s="48" t="s">
        <v>12</v>
      </c>
      <c r="F15" s="49"/>
      <c r="G15" s="26"/>
      <c r="H15" s="27"/>
      <c r="I15" s="26"/>
      <c r="J15" s="27"/>
      <c r="K15" s="26"/>
      <c r="L15" s="27"/>
      <c r="M15" s="26"/>
      <c r="N15" s="27"/>
      <c r="O15" s="26"/>
      <c r="P15" s="27"/>
      <c r="Q15" s="26"/>
      <c r="R15" s="27"/>
    </row>
    <row r="16" spans="1:18" s="6" customFormat="1" ht="17.100000000000001" customHeight="1" thickBot="1">
      <c r="A16" s="45" t="s">
        <v>24</v>
      </c>
      <c r="B16" s="46"/>
      <c r="C16" s="46"/>
      <c r="D16" s="47"/>
      <c r="E16" s="48" t="s">
        <v>13</v>
      </c>
      <c r="F16" s="49"/>
      <c r="G16" s="26"/>
      <c r="H16" s="27"/>
      <c r="I16" s="26"/>
      <c r="J16" s="27"/>
      <c r="K16" s="26"/>
      <c r="L16" s="27"/>
      <c r="M16" s="26"/>
      <c r="N16" s="27"/>
      <c r="O16" s="26"/>
      <c r="P16" s="27"/>
      <c r="Q16" s="26"/>
      <c r="R16" s="27"/>
    </row>
    <row r="17" spans="1:23" s="6" customFormat="1" ht="17.100000000000001" customHeight="1" thickBot="1">
      <c r="A17" s="45" t="s">
        <v>20</v>
      </c>
      <c r="B17" s="46"/>
      <c r="C17" s="46"/>
      <c r="D17" s="47"/>
      <c r="E17" s="48">
        <v>1.5</v>
      </c>
      <c r="F17" s="49"/>
      <c r="G17" s="26"/>
      <c r="H17" s="27"/>
      <c r="I17" s="26"/>
      <c r="J17" s="27"/>
      <c r="K17" s="26"/>
      <c r="L17" s="27"/>
      <c r="M17" s="26"/>
      <c r="N17" s="27"/>
      <c r="O17" s="26"/>
      <c r="P17" s="27"/>
      <c r="Q17" s="26"/>
      <c r="R17" s="27"/>
    </row>
    <row r="18" spans="1:23" s="6" customFormat="1" ht="17.100000000000001" customHeight="1" thickBot="1">
      <c r="A18" s="45" t="s">
        <v>21</v>
      </c>
      <c r="B18" s="46"/>
      <c r="C18" s="46"/>
      <c r="D18" s="47"/>
      <c r="E18" s="48">
        <v>1800</v>
      </c>
      <c r="F18" s="49"/>
      <c r="G18" s="26"/>
      <c r="H18" s="27"/>
      <c r="I18" s="26"/>
      <c r="J18" s="27"/>
      <c r="K18" s="26"/>
      <c r="L18" s="27"/>
      <c r="M18" s="26"/>
      <c r="N18" s="27"/>
      <c r="O18" s="26"/>
      <c r="P18" s="27"/>
      <c r="Q18" s="26"/>
      <c r="R18" s="27"/>
    </row>
    <row r="19" spans="1:23" s="6" customFormat="1" ht="17.100000000000001" customHeight="1" thickBot="1">
      <c r="A19" s="45" t="s">
        <v>22</v>
      </c>
      <c r="B19" s="46"/>
      <c r="C19" s="46"/>
      <c r="D19" s="47"/>
      <c r="E19" s="66">
        <v>0.94199999999999995</v>
      </c>
      <c r="F19" s="67"/>
      <c r="G19" s="26"/>
      <c r="H19" s="27"/>
      <c r="I19" s="26"/>
      <c r="J19" s="27"/>
      <c r="K19" s="26"/>
      <c r="L19" s="27"/>
      <c r="M19" s="26"/>
      <c r="N19" s="27"/>
      <c r="O19" s="26"/>
      <c r="P19" s="27"/>
      <c r="Q19" s="26"/>
      <c r="R19" s="27"/>
    </row>
    <row r="20" spans="1:23" s="6" customFormat="1" ht="17.100000000000001" customHeight="1" thickBot="1">
      <c r="A20" s="45" t="s">
        <v>14</v>
      </c>
      <c r="B20" s="46"/>
      <c r="C20" s="46"/>
      <c r="D20" s="47"/>
      <c r="E20" s="48">
        <v>5000</v>
      </c>
      <c r="F20" s="49"/>
      <c r="G20" s="26"/>
      <c r="H20" s="27"/>
      <c r="I20" s="26"/>
      <c r="J20" s="27"/>
      <c r="K20" s="26"/>
      <c r="L20" s="27"/>
      <c r="M20" s="26"/>
      <c r="N20" s="27"/>
      <c r="O20" s="26"/>
      <c r="P20" s="27"/>
      <c r="Q20" s="26"/>
      <c r="R20" s="27"/>
    </row>
    <row r="21" spans="1:23" s="6" customFormat="1" ht="17.100000000000001" customHeight="1" thickBot="1">
      <c r="A21" s="45" t="s">
        <v>15</v>
      </c>
      <c r="B21" s="46"/>
      <c r="C21" s="46"/>
      <c r="D21" s="47"/>
      <c r="E21" s="48">
        <v>1</v>
      </c>
      <c r="F21" s="49"/>
      <c r="G21" s="26"/>
      <c r="H21" s="27"/>
      <c r="I21" s="26"/>
      <c r="J21" s="27"/>
      <c r="K21" s="26"/>
      <c r="L21" s="27"/>
      <c r="M21" s="26"/>
      <c r="N21" s="27"/>
      <c r="O21" s="26"/>
      <c r="P21" s="27"/>
      <c r="Q21" s="26"/>
      <c r="R21" s="27"/>
    </row>
    <row r="22" spans="1:23" s="6" customFormat="1" ht="17.100000000000001" customHeight="1" thickBot="1">
      <c r="A22" s="45" t="s">
        <v>2</v>
      </c>
      <c r="B22" s="46"/>
      <c r="C22" s="46"/>
      <c r="D22" s="47"/>
      <c r="E22" s="64">
        <v>80</v>
      </c>
      <c r="F22" s="65"/>
      <c r="G22" s="28" t="str">
        <f>IF(G17=0," ",HLOOKUP(G17,$C$8:$R$9,2))</f>
        <v xml:space="preserve"> </v>
      </c>
      <c r="H22" s="29"/>
      <c r="I22" s="28" t="str">
        <f t="shared" ref="I22" si="0">IF(I17=0," ",HLOOKUP(I17,$C$8:$R$9,2))</f>
        <v xml:space="preserve"> </v>
      </c>
      <c r="J22" s="29"/>
      <c r="K22" s="28" t="str">
        <f t="shared" ref="K22" si="1">IF(K17=0," ",HLOOKUP(K17,$C$8:$R$9,2))</f>
        <v xml:space="preserve"> </v>
      </c>
      <c r="L22" s="29"/>
      <c r="M22" s="28" t="str">
        <f t="shared" ref="M22" si="2">IF(M17=0," ",HLOOKUP(M17,$C$8:$R$9,2))</f>
        <v xml:space="preserve"> </v>
      </c>
      <c r="N22" s="29"/>
      <c r="O22" s="28" t="str">
        <f t="shared" ref="O22" si="3">IF(O17=0," ",HLOOKUP(O17,$C$8:$R$9,2))</f>
        <v xml:space="preserve"> </v>
      </c>
      <c r="P22" s="29"/>
      <c r="Q22" s="28" t="str">
        <f t="shared" ref="Q22" si="4">IF(Q17=0," ",HLOOKUP(Q17,$C$8:$R$9,2))</f>
        <v xml:space="preserve"> </v>
      </c>
      <c r="R22" s="29"/>
      <c r="W22" s="6" t="s">
        <v>26</v>
      </c>
    </row>
    <row r="23" spans="1:23" s="6" customFormat="1" ht="17.100000000000001" customHeight="1" thickBot="1">
      <c r="A23" s="42" t="s">
        <v>1</v>
      </c>
      <c r="B23" s="43"/>
      <c r="C23" s="43"/>
      <c r="D23" s="44"/>
      <c r="E23" s="40">
        <f>E22*E21</f>
        <v>80</v>
      </c>
      <c r="F23" s="41"/>
      <c r="G23" s="30" t="str">
        <f>IF(G17=0,"$0.00",G21*G22)</f>
        <v>$0.00</v>
      </c>
      <c r="H23" s="31"/>
      <c r="I23" s="30" t="str">
        <f t="shared" ref="I23" si="5">IF(I17=0,"$0.00",I21*I22)</f>
        <v>$0.00</v>
      </c>
      <c r="J23" s="31"/>
      <c r="K23" s="30" t="str">
        <f t="shared" ref="K23" si="6">IF(K17=0,"$0.00",K21*K22)</f>
        <v>$0.00</v>
      </c>
      <c r="L23" s="31"/>
      <c r="M23" s="30" t="str">
        <f t="shared" ref="M23" si="7">IF(M17=0,"$0.00",M21*M22)</f>
        <v>$0.00</v>
      </c>
      <c r="N23" s="31"/>
      <c r="O23" s="30" t="str">
        <f t="shared" ref="O23" si="8">IF(O17=0,"$0.00",O21*O22)</f>
        <v>$0.00</v>
      </c>
      <c r="P23" s="31"/>
      <c r="Q23" s="30" t="str">
        <f t="shared" ref="Q23" si="9">IF(Q17=0,"$0.00",Q21*Q22)</f>
        <v>$0.00</v>
      </c>
      <c r="R23" s="31"/>
    </row>
    <row r="24" spans="1:23" s="6" customFormat="1" ht="28.5" customHeight="1">
      <c r="A24" s="39" t="s">
        <v>30</v>
      </c>
      <c r="B24" s="39"/>
      <c r="C24" s="39"/>
      <c r="D24" s="39"/>
      <c r="E24" s="39"/>
      <c r="F24" s="39"/>
      <c r="G24" s="39"/>
      <c r="H24" s="39"/>
      <c r="I24" s="39"/>
      <c r="J24" s="39"/>
      <c r="K24" s="39"/>
      <c r="L24" s="39"/>
      <c r="M24" s="39"/>
      <c r="N24" s="39"/>
      <c r="O24" s="39"/>
      <c r="P24" s="39"/>
      <c r="Q24" s="39"/>
      <c r="R24" s="39"/>
    </row>
    <row r="25" spans="1:23" s="6" customFormat="1" ht="17.100000000000001" customHeight="1" thickBot="1">
      <c r="A25" s="7"/>
      <c r="B25" s="7"/>
      <c r="C25" s="7"/>
      <c r="D25" s="7"/>
      <c r="E25" s="7"/>
      <c r="F25" s="7"/>
      <c r="G25" s="7"/>
      <c r="H25" s="7"/>
      <c r="I25" s="7"/>
      <c r="J25" s="7"/>
      <c r="K25" s="7"/>
      <c r="L25" s="7"/>
      <c r="M25" s="7"/>
      <c r="N25" s="7"/>
      <c r="O25" s="7"/>
      <c r="P25" s="7"/>
      <c r="Q25" s="8"/>
      <c r="R25" s="9"/>
    </row>
    <row r="26" spans="1:23" s="6" customFormat="1" ht="22.5" customHeight="1" thickBot="1">
      <c r="A26" s="10"/>
      <c r="B26" s="11"/>
      <c r="C26" s="11"/>
      <c r="D26" s="11"/>
      <c r="E26" s="11"/>
      <c r="F26" s="11"/>
      <c r="G26" s="11"/>
      <c r="H26" s="11"/>
      <c r="I26" s="11"/>
      <c r="J26" s="11"/>
      <c r="K26" s="34" t="s">
        <v>27</v>
      </c>
      <c r="L26" s="35"/>
      <c r="M26" s="35"/>
      <c r="N26" s="35"/>
      <c r="O26" s="35"/>
      <c r="P26" s="36"/>
      <c r="Q26" s="33">
        <f>SUM(G23:R23)</f>
        <v>0</v>
      </c>
      <c r="R26" s="33"/>
    </row>
    <row r="27" spans="1:23" ht="24" customHeight="1"/>
    <row r="28" spans="1:23" s="12" customFormat="1" ht="30" customHeight="1">
      <c r="B28" s="13" t="s">
        <v>17</v>
      </c>
      <c r="C28" s="32"/>
      <c r="D28" s="32"/>
      <c r="E28" s="32"/>
      <c r="F28" s="32"/>
      <c r="G28" s="32"/>
      <c r="H28" s="32"/>
      <c r="I28" s="14"/>
      <c r="J28" s="14"/>
      <c r="K28" s="37"/>
      <c r="L28" s="38"/>
      <c r="M28" s="38"/>
      <c r="N28" s="38"/>
      <c r="O28" s="38"/>
      <c r="P28" s="38"/>
      <c r="Q28" s="38"/>
      <c r="R28" s="38"/>
    </row>
    <row r="29" spans="1:23" s="12" customFormat="1" ht="30" customHeight="1">
      <c r="B29" s="13" t="s">
        <v>18</v>
      </c>
      <c r="C29" s="32"/>
      <c r="D29" s="32"/>
      <c r="E29" s="32"/>
      <c r="F29" s="32"/>
      <c r="G29" s="32"/>
      <c r="H29" s="32"/>
      <c r="I29" s="14"/>
      <c r="J29" s="14"/>
      <c r="K29" s="38"/>
      <c r="L29" s="38"/>
      <c r="M29" s="38"/>
      <c r="N29" s="38"/>
      <c r="O29" s="38"/>
      <c r="P29" s="38"/>
      <c r="Q29" s="38"/>
      <c r="R29" s="38"/>
    </row>
    <row r="30" spans="1:23" ht="30" customHeight="1">
      <c r="B30" s="13" t="s">
        <v>0</v>
      </c>
      <c r="C30" s="32"/>
      <c r="D30" s="32"/>
      <c r="E30" s="32"/>
      <c r="F30" s="32"/>
      <c r="G30" s="32"/>
      <c r="H30" s="32"/>
      <c r="K30" s="38"/>
      <c r="L30" s="38"/>
      <c r="M30" s="38"/>
      <c r="N30" s="38"/>
      <c r="O30" s="38"/>
      <c r="P30" s="38"/>
      <c r="Q30" s="38"/>
      <c r="R30" s="38"/>
    </row>
    <row r="31" spans="1:23" ht="30" customHeight="1">
      <c r="B31" s="2"/>
      <c r="C31" s="32"/>
      <c r="D31" s="32"/>
      <c r="E31" s="32"/>
      <c r="F31" s="32"/>
      <c r="G31" s="32"/>
      <c r="H31" s="32"/>
      <c r="K31" s="38"/>
      <c r="L31" s="38"/>
      <c r="M31" s="38"/>
      <c r="N31" s="38"/>
      <c r="O31" s="38"/>
      <c r="P31" s="38"/>
      <c r="Q31" s="38"/>
      <c r="R31" s="38"/>
    </row>
    <row r="32" spans="1:23"/>
    <row r="33"/>
    <row r="34"/>
    <row r="35"/>
    <row r="36"/>
    <row r="37"/>
    <row r="38"/>
    <row r="39"/>
    <row r="40"/>
    <row r="41"/>
    <row r="42"/>
    <row r="43"/>
    <row r="44"/>
    <row r="45"/>
  </sheetData>
  <sheetProtection password="81E5" sheet="1" objects="1" scenarios="1"/>
  <mergeCells count="109">
    <mergeCell ref="A10:B10"/>
    <mergeCell ref="E21:F21"/>
    <mergeCell ref="E22:F22"/>
    <mergeCell ref="A17:D17"/>
    <mergeCell ref="A18:D18"/>
    <mergeCell ref="E18:F18"/>
    <mergeCell ref="E19:F19"/>
    <mergeCell ref="A19:D19"/>
    <mergeCell ref="E17:F17"/>
    <mergeCell ref="A14:D14"/>
    <mergeCell ref="E14:F14"/>
    <mergeCell ref="A15:D15"/>
    <mergeCell ref="A16:D16"/>
    <mergeCell ref="E15:F15"/>
    <mergeCell ref="E16:F16"/>
    <mergeCell ref="G15:H15"/>
    <mergeCell ref="G16:H16"/>
    <mergeCell ref="G17:H17"/>
    <mergeCell ref="G18:H18"/>
    <mergeCell ref="G19:H19"/>
    <mergeCell ref="G20:H20"/>
    <mergeCell ref="M12:N12"/>
    <mergeCell ref="I12:J12"/>
    <mergeCell ref="I13:J13"/>
    <mergeCell ref="M13:N13"/>
    <mergeCell ref="G14:H14"/>
    <mergeCell ref="K15:L15"/>
    <mergeCell ref="K16:L16"/>
    <mergeCell ref="M16:N16"/>
    <mergeCell ref="K17:L17"/>
    <mergeCell ref="K14:L14"/>
    <mergeCell ref="I14:J14"/>
    <mergeCell ref="K19:L19"/>
    <mergeCell ref="K20:L20"/>
    <mergeCell ref="I15:J15"/>
    <mergeCell ref="I16:J16"/>
    <mergeCell ref="M18:N18"/>
    <mergeCell ref="M19:N19"/>
    <mergeCell ref="I17:J17"/>
    <mergeCell ref="K21:L21"/>
    <mergeCell ref="E23:F23"/>
    <mergeCell ref="A23:D23"/>
    <mergeCell ref="A21:D21"/>
    <mergeCell ref="A22:D22"/>
    <mergeCell ref="A20:D20"/>
    <mergeCell ref="E20:F20"/>
    <mergeCell ref="I21:J21"/>
    <mergeCell ref="A4:R4"/>
    <mergeCell ref="A6:R6"/>
    <mergeCell ref="A12:D12"/>
    <mergeCell ref="A13:D13"/>
    <mergeCell ref="G12:H12"/>
    <mergeCell ref="G13:H13"/>
    <mergeCell ref="K12:L12"/>
    <mergeCell ref="A8:B8"/>
    <mergeCell ref="A9:B9"/>
    <mergeCell ref="E12:F12"/>
    <mergeCell ref="E13:F13"/>
    <mergeCell ref="O12:P12"/>
    <mergeCell ref="O13:P13"/>
    <mergeCell ref="Q12:R12"/>
    <mergeCell ref="Q13:R13"/>
    <mergeCell ref="K13:L13"/>
    <mergeCell ref="I18:J18"/>
    <mergeCell ref="I19:J19"/>
    <mergeCell ref="K18:L18"/>
    <mergeCell ref="I20:J20"/>
    <mergeCell ref="Q14:R14"/>
    <mergeCell ref="Q15:R15"/>
    <mergeCell ref="O19:P19"/>
    <mergeCell ref="O20:P20"/>
    <mergeCell ref="Q16:R16"/>
    <mergeCell ref="Q17:R17"/>
    <mergeCell ref="Q18:R18"/>
    <mergeCell ref="Q19:R19"/>
    <mergeCell ref="M20:N20"/>
    <mergeCell ref="M14:N14"/>
    <mergeCell ref="M15:N15"/>
    <mergeCell ref="Q20:R20"/>
    <mergeCell ref="O14:P14"/>
    <mergeCell ref="O15:P15"/>
    <mergeCell ref="O16:P16"/>
    <mergeCell ref="O17:P17"/>
    <mergeCell ref="O18:P18"/>
    <mergeCell ref="M17:N17"/>
    <mergeCell ref="Q21:R21"/>
    <mergeCell ref="Q22:R22"/>
    <mergeCell ref="Q23:R23"/>
    <mergeCell ref="O23:P23"/>
    <mergeCell ref="O22:P22"/>
    <mergeCell ref="O21:P21"/>
    <mergeCell ref="C30:H30"/>
    <mergeCell ref="C31:H31"/>
    <mergeCell ref="Q26:R26"/>
    <mergeCell ref="K26:P26"/>
    <mergeCell ref="C28:H28"/>
    <mergeCell ref="C29:H29"/>
    <mergeCell ref="K28:R31"/>
    <mergeCell ref="M23:N23"/>
    <mergeCell ref="K23:L23"/>
    <mergeCell ref="A24:R24"/>
    <mergeCell ref="M21:N21"/>
    <mergeCell ref="I22:J22"/>
    <mergeCell ref="I23:J23"/>
    <mergeCell ref="G23:H23"/>
    <mergeCell ref="G21:H21"/>
    <mergeCell ref="G22:H22"/>
    <mergeCell ref="K22:L22"/>
    <mergeCell ref="M22:N22"/>
  </mergeCells>
  <phoneticPr fontId="1" type="noConversion"/>
  <printOptions horizontalCentered="1"/>
  <pageMargins left="0.48" right="0.28999999999999998" top="0.75" bottom="0.46" header="0.5" footer="0.44"/>
  <pageSetup scale="68" orientation="portrait" verticalDpi="1200" r:id="rId1"/>
  <headerFooter alignWithMargins="0">
    <oddFooter>&amp;L&amp;"Arial,Regular"&amp;8A mark of the Province of Ontario protected under Canadian trademark law. 
Used under sublicense.
&amp;XOM&amp;XOfficial Mark of the Independent Electricity System Operator.  Used under licence.
&amp;R&amp;"Arial,Regular"Page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2:B7"/>
  <sheetViews>
    <sheetView workbookViewId="0">
      <selection activeCell="H38" sqref="H38"/>
    </sheetView>
  </sheetViews>
  <sheetFormatPr defaultRowHeight="12.75"/>
  <cols>
    <col min="1" max="1" width="14.625" customWidth="1"/>
  </cols>
  <sheetData>
    <row r="2" spans="1:2">
      <c r="A2" t="s">
        <v>31</v>
      </c>
      <c r="B2" s="15">
        <v>6</v>
      </c>
    </row>
    <row r="3" spans="1:2">
      <c r="A3" s="16" t="s">
        <v>32</v>
      </c>
      <c r="B3" s="17" t="s">
        <v>50</v>
      </c>
    </row>
    <row r="4" spans="1:2">
      <c r="A4" s="16" t="s">
        <v>33</v>
      </c>
      <c r="B4" s="18">
        <v>1</v>
      </c>
    </row>
    <row r="5" spans="1:2">
      <c r="A5" s="16" t="s">
        <v>34</v>
      </c>
      <c r="B5" s="18">
        <v>2017</v>
      </c>
    </row>
    <row r="6" spans="1:2">
      <c r="A6" s="16"/>
    </row>
    <row r="7" spans="1:2" ht="18">
      <c r="A7" s="19" t="s">
        <v>35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E5"/>
  <sheetViews>
    <sheetView workbookViewId="0">
      <selection activeCell="E6" sqref="E6"/>
    </sheetView>
  </sheetViews>
  <sheetFormatPr defaultRowHeight="12.75"/>
  <cols>
    <col min="1" max="1" width="13.75" style="22" bestFit="1" customWidth="1"/>
    <col min="2" max="2" width="9.75" style="22" bestFit="1" customWidth="1"/>
    <col min="3" max="3" width="12.25" style="22" bestFit="1" customWidth="1"/>
    <col min="4" max="4" width="22.5" style="22" bestFit="1" customWidth="1"/>
    <col min="5" max="5" width="53.25" style="22" bestFit="1" customWidth="1"/>
    <col min="6" max="16384" width="9" style="22"/>
  </cols>
  <sheetData>
    <row r="1" spans="1:5">
      <c r="A1" s="21" t="s">
        <v>36</v>
      </c>
      <c r="B1" s="21" t="s">
        <v>37</v>
      </c>
      <c r="C1" s="21" t="s">
        <v>38</v>
      </c>
      <c r="D1" s="21" t="s">
        <v>39</v>
      </c>
      <c r="E1" s="21" t="s">
        <v>40</v>
      </c>
    </row>
    <row r="2" spans="1:5">
      <c r="A2" s="24">
        <v>5</v>
      </c>
      <c r="B2" s="23">
        <v>40165</v>
      </c>
      <c r="C2" s="22" t="s">
        <v>41</v>
      </c>
      <c r="D2" s="22" t="s">
        <v>45</v>
      </c>
      <c r="E2" s="22" t="s">
        <v>42</v>
      </c>
    </row>
    <row r="3" spans="1:5">
      <c r="A3" s="24">
        <v>5</v>
      </c>
      <c r="B3" s="23">
        <v>40165</v>
      </c>
      <c r="C3" s="22" t="s">
        <v>41</v>
      </c>
      <c r="D3" s="22" t="s">
        <v>43</v>
      </c>
      <c r="E3" s="22" t="s">
        <v>44</v>
      </c>
    </row>
    <row r="4" spans="1:5">
      <c r="A4" s="24">
        <v>5</v>
      </c>
      <c r="B4" s="23">
        <v>40178</v>
      </c>
      <c r="C4" s="22" t="s">
        <v>46</v>
      </c>
      <c r="D4" s="22" t="s">
        <v>45</v>
      </c>
      <c r="E4" s="22" t="s">
        <v>47</v>
      </c>
    </row>
    <row r="5" spans="1:5">
      <c r="A5" s="24">
        <v>5</v>
      </c>
      <c r="B5" s="23">
        <v>40516</v>
      </c>
      <c r="C5" s="22" t="s">
        <v>46</v>
      </c>
      <c r="D5" s="22" t="s">
        <v>45</v>
      </c>
      <c r="E5" s="22" t="s">
        <v>47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3257B5780BAC647A9FB50320BFDCCEF" ma:contentTypeVersion="1" ma:contentTypeDescription="Create a new document." ma:contentTypeScope="" ma:versionID="590c176890822f4446b1ef8ed9ba3a4c">
  <xsd:schema xmlns:xsd="http://www.w3.org/2001/XMLSchema" xmlns:xs="http://www.w3.org/2001/XMLSchema" xmlns:p="http://schemas.microsoft.com/office/2006/metadata/properties" xmlns:ns1="http://schemas.microsoft.com/sharepoint/v3" targetNamespace="http://schemas.microsoft.com/office/2006/metadata/properties" ma:root="true" ma:fieldsID="55d3c2ff1dfae606d6f8168c38786798"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4E431E3-A328-4D47-A3AE-7374D639A803}"/>
</file>

<file path=customXml/itemProps2.xml><?xml version="1.0" encoding="utf-8"?>
<ds:datastoreItem xmlns:ds="http://schemas.openxmlformats.org/officeDocument/2006/customXml" ds:itemID="{53D83E3A-1D60-4A8F-879F-0660CBFA3A6B}"/>
</file>

<file path=customXml/itemProps3.xml><?xml version="1.0" encoding="utf-8"?>
<ds:datastoreItem xmlns:ds="http://schemas.openxmlformats.org/officeDocument/2006/customXml" ds:itemID="{9219A23A-766B-41EE-8D4D-53C92E98863A}"/>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VFD Eligible Measures List</vt:lpstr>
      <vt:lpstr>Version Control</vt:lpstr>
      <vt:lpstr>Revision History</vt:lpstr>
      <vt:lpstr>'VFD Eligible Measures List'!Print_Area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 Wilby</dc:creator>
  <cp:lastModifiedBy>David Wilson</cp:lastModifiedBy>
  <cp:lastPrinted>2014-12-22T15:21:35Z</cp:lastPrinted>
  <dcterms:created xsi:type="dcterms:W3CDTF">2006-11-22T17:59:15Z</dcterms:created>
  <dcterms:modified xsi:type="dcterms:W3CDTF">2017-04-24T16:06:24Z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0x01010053257B5780BAC647A9FB50320BFDCCEF</vt:lpwstr>
  </property>
</Properties>
</file>